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811c1d180250a19/teaching-pc/cs100-s26/links/"/>
    </mc:Choice>
  </mc:AlternateContent>
  <xr:revisionPtr revIDLastSave="46" documentId="8_{F5C8D9A8-7C35-4280-A2C3-14950CA22EEC}" xr6:coauthVersionLast="47" xr6:coauthVersionMax="47" xr10:uidLastSave="{BC7FCE26-0F79-4411-B473-2DDED27F7F7A}"/>
  <bookViews>
    <workbookView xWindow="29780" yWindow="4130" windowWidth="28800" windowHeight="15350" xr2:uid="{EB452196-1A28-4C59-A654-8979B7B3CFCE}"/>
  </bookViews>
  <sheets>
    <sheet name="IntroMeme1" sheetId="1" r:id="rId1"/>
    <sheet name="Recap1" sheetId="29" r:id="rId2"/>
    <sheet name="Recap2" sheetId="30" r:id="rId3"/>
    <sheet name="Sheet1" sheetId="17" r:id="rId4"/>
    <sheet name="Meme2" sheetId="24" r:id="rId5"/>
    <sheet name="Sheet1B" sheetId="31" r:id="rId6"/>
    <sheet name="Meme3" sheetId="25" r:id="rId7"/>
    <sheet name="faculties" sheetId="19" r:id="rId8"/>
    <sheet name="creatures" sheetId="20" r:id="rId9"/>
    <sheet name="prizes" sheetId="21" r:id="rId10"/>
    <sheet name="Sheet1C" sheetId="22" r:id="rId11"/>
    <sheet name="products" sheetId="26" r:id="rId12"/>
    <sheet name="shipping" sheetId="28" r:id="rId13"/>
    <sheet name="Sheet3" sheetId="27" r:id="rId14"/>
  </sheets>
  <definedNames>
    <definedName name="ShippingBase" localSheetId="1">Recap1!$B$7</definedName>
    <definedName name="ShippingThreshold" localSheetId="1">Recap1!$B$6</definedName>
    <definedName name="StudentFaculty" localSheetId="2">Recap2!$C$11:$C$60</definedName>
    <definedName name="StudentFinalGrade" localSheetId="2">Recap2!$D$11:$D$60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0" l="1"/>
  <c r="F7" i="30"/>
  <c r="F6" i="30"/>
  <c r="F5" i="30"/>
  <c r="C77" i="30"/>
  <c r="F77" i="30" s="1"/>
  <c r="B77" i="30"/>
  <c r="C76" i="30"/>
  <c r="F76" i="30" s="1"/>
  <c r="B76" i="30"/>
  <c r="C75" i="30"/>
  <c r="D75" i="30" s="1"/>
  <c r="B75" i="30"/>
  <c r="C74" i="30"/>
  <c r="E74" i="30" s="1"/>
  <c r="B74" i="30"/>
  <c r="G38" i="29"/>
  <c r="F38" i="29"/>
  <c r="G37" i="29"/>
  <c r="F37" i="29"/>
  <c r="G36" i="29"/>
  <c r="F36" i="29"/>
  <c r="G35" i="29"/>
  <c r="F35" i="29"/>
  <c r="G34" i="29"/>
  <c r="F34" i="29"/>
  <c r="D25" i="29"/>
  <c r="D24" i="29"/>
  <c r="D23" i="29"/>
  <c r="D22" i="29"/>
  <c r="D21" i="29"/>
  <c r="B15" i="29"/>
  <c r="C15" i="29" s="1"/>
  <c r="B14" i="29"/>
  <c r="C14" i="29" s="1"/>
  <c r="B13" i="29"/>
  <c r="C13" i="29" s="1"/>
  <c r="B12" i="29"/>
  <c r="C12" i="29" s="1"/>
  <c r="B11" i="29"/>
  <c r="C11" i="29" s="1"/>
  <c r="B10" i="29"/>
  <c r="C10" i="29" s="1"/>
  <c r="F74" i="30" l="1"/>
  <c r="E75" i="30"/>
  <c r="F75" i="30"/>
  <c r="D76" i="30"/>
  <c r="E76" i="30"/>
  <c r="D74" i="30"/>
  <c r="D77" i="30"/>
  <c r="E77" i="30"/>
</calcChain>
</file>

<file path=xl/sharedStrings.xml><?xml version="1.0" encoding="utf-8"?>
<sst xmlns="http://schemas.openxmlformats.org/spreadsheetml/2006/main" count="995" uniqueCount="190">
  <si>
    <t>Final Grade</t>
  </si>
  <si>
    <t>Science</t>
  </si>
  <si>
    <t>Health</t>
  </si>
  <si>
    <t>Environment</t>
  </si>
  <si>
    <t>Arts</t>
  </si>
  <si>
    <t>Mei</t>
  </si>
  <si>
    <t>Fatima</t>
  </si>
  <si>
    <t>Liam</t>
  </si>
  <si>
    <t>Patel</t>
  </si>
  <si>
    <t>Singh</t>
  </si>
  <si>
    <t>Sofia</t>
  </si>
  <si>
    <t>Martinez</t>
  </si>
  <si>
    <t>Mohammed</t>
  </si>
  <si>
    <t>Brown</t>
  </si>
  <si>
    <t>Zara</t>
  </si>
  <si>
    <t>Priya</t>
  </si>
  <si>
    <t>Garcia</t>
  </si>
  <si>
    <t>Chloe</t>
  </si>
  <si>
    <t>Chen</t>
  </si>
  <si>
    <t>Lopez</t>
  </si>
  <si>
    <t>Faculty</t>
  </si>
  <si>
    <t>Firstname</t>
  </si>
  <si>
    <t>Lastname</t>
  </si>
  <si>
    <t>Num Pets</t>
  </si>
  <si>
    <t>Creature</t>
  </si>
  <si>
    <t>Unicorn</t>
  </si>
  <si>
    <t>Dragon</t>
  </si>
  <si>
    <t>Pegasus</t>
  </si>
  <si>
    <t>Phoenix</t>
  </si>
  <si>
    <t>Griffin</t>
  </si>
  <si>
    <t>VLOOKUP</t>
  </si>
  <si>
    <t>VLOOKUP(value, range, column offset, approximate match?)</t>
  </si>
  <si>
    <t>Number of Cookies Eaten</t>
  </si>
  <si>
    <t>Lee</t>
  </si>
  <si>
    <t>Emma</t>
  </si>
  <si>
    <t>Wong</t>
  </si>
  <si>
    <t>Julian</t>
  </si>
  <si>
    <t>Joshua</t>
  </si>
  <si>
    <t>Fernandez</t>
  </si>
  <si>
    <t>Sarah</t>
  </si>
  <si>
    <t>Marcus</t>
  </si>
  <si>
    <t>Lewis</t>
  </si>
  <si>
    <t>Taylor</t>
  </si>
  <si>
    <t>Jacob</t>
  </si>
  <si>
    <t>Yusuf</t>
  </si>
  <si>
    <t>Isabella</t>
  </si>
  <si>
    <t>Daniel</t>
  </si>
  <si>
    <t>Bouchard</t>
  </si>
  <si>
    <t>Johnson</t>
  </si>
  <si>
    <t>Davis</t>
  </si>
  <si>
    <t>Baker</t>
  </si>
  <si>
    <t>Aarav</t>
  </si>
  <si>
    <t>Noah</t>
  </si>
  <si>
    <t>Wright</t>
  </si>
  <si>
    <t>Walker</t>
  </si>
  <si>
    <t>Roy</t>
  </si>
  <si>
    <t>Allen</t>
  </si>
  <si>
    <t>Green</t>
  </si>
  <si>
    <t>Hannah</t>
  </si>
  <si>
    <t>Kim</t>
  </si>
  <si>
    <t>Ethan</t>
  </si>
  <si>
    <t>Harpreet</t>
  </si>
  <si>
    <t>Maya</t>
  </si>
  <si>
    <t>Mohamed</t>
  </si>
  <si>
    <t>Olivia</t>
  </si>
  <si>
    <t>Leo</t>
  </si>
  <si>
    <t>Lucas</t>
  </si>
  <si>
    <t>King</t>
  </si>
  <si>
    <t>David</t>
  </si>
  <si>
    <t>Rodriguez</t>
  </si>
  <si>
    <t>Arjun</t>
  </si>
  <si>
    <t>Adams</t>
  </si>
  <si>
    <t>Lam</t>
  </si>
  <si>
    <t>Zhang</t>
  </si>
  <si>
    <t>Jin</t>
  </si>
  <si>
    <t>White</t>
  </si>
  <si>
    <t>Gupta</t>
  </si>
  <si>
    <t>Ananya</t>
  </si>
  <si>
    <t>Hall</t>
  </si>
  <si>
    <t>Ella</t>
  </si>
  <si>
    <t>Martin</t>
  </si>
  <si>
    <t>Layla</t>
  </si>
  <si>
    <t>FacultyName</t>
  </si>
  <si>
    <t>Abbrv</t>
  </si>
  <si>
    <t>ColourName</t>
  </si>
  <si>
    <t>Mascot</t>
  </si>
  <si>
    <t>SCI</t>
  </si>
  <si>
    <t>Blue</t>
  </si>
  <si>
    <t>Cobalt</t>
  </si>
  <si>
    <t>ENV</t>
  </si>
  <si>
    <t>Big Banana</t>
  </si>
  <si>
    <t>ART</t>
  </si>
  <si>
    <t>Orange</t>
  </si>
  <si>
    <t>Porcellino</t>
  </si>
  <si>
    <t>AHS</t>
  </si>
  <si>
    <t>Teal</t>
  </si>
  <si>
    <t>Aussie</t>
  </si>
  <si>
    <t>MagicLevel</t>
  </si>
  <si>
    <t>Speed</t>
  </si>
  <si>
    <t>Element</t>
  </si>
  <si>
    <t>Fire</t>
  </si>
  <si>
    <t>Air</t>
  </si>
  <si>
    <t>Light</t>
  </si>
  <si>
    <t>FinalGrade</t>
  </si>
  <si>
    <t>Mango</t>
  </si>
  <si>
    <t>Kiwi</t>
  </si>
  <si>
    <t>Dragon fruit</t>
  </si>
  <si>
    <t>Pomegranate</t>
  </si>
  <si>
    <t>Starfruit</t>
  </si>
  <si>
    <t>Lychee</t>
  </si>
  <si>
    <t>Blueberry</t>
  </si>
  <si>
    <t>Persimmon</t>
  </si>
  <si>
    <t>Guava</t>
  </si>
  <si>
    <t>Apricot</t>
  </si>
  <si>
    <t>Cherry</t>
  </si>
  <si>
    <t>Strawberry</t>
  </si>
  <si>
    <t>XLOOKUP</t>
  </si>
  <si>
    <t>XLOOKUP(lookup_value,lookup_range*,return_range*,[if_not_found],[match_mode])</t>
  </si>
  <si>
    <t>EXCEL DAY FOUR</t>
  </si>
  <si>
    <t>Yes</t>
  </si>
  <si>
    <t>Laundry Detergent</t>
  </si>
  <si>
    <t>Frozen Pizza</t>
  </si>
  <si>
    <t>No</t>
  </si>
  <si>
    <t>Eggs (Dozen)</t>
  </si>
  <si>
    <t>Pasta (Spaghetti)</t>
  </si>
  <si>
    <t>Chocolate Bar</t>
  </si>
  <si>
    <t>Chicken Breast</t>
  </si>
  <si>
    <t>Whole Wheat Bread</t>
  </si>
  <si>
    <t>Apple (Gala)</t>
  </si>
  <si>
    <t>WeightKg</t>
  </si>
  <si>
    <t>BasePrice</t>
  </si>
  <si>
    <t>ProductName</t>
  </si>
  <si>
    <t>ProductID</t>
  </si>
  <si>
    <t>Qty</t>
  </si>
  <si>
    <t>FruitPrize</t>
  </si>
  <si>
    <t>Title</t>
  </si>
  <si>
    <t>Cookie Abstainer</t>
  </si>
  <si>
    <t>Casual Snacker Award</t>
  </si>
  <si>
    <t>Cookie Monster Trainee</t>
  </si>
  <si>
    <t>Half-Dozen Hero</t>
  </si>
  <si>
    <t>Biscuit Baron</t>
  </si>
  <si>
    <t>Doughminator</t>
  </si>
  <si>
    <t>Chip Champion</t>
  </si>
  <si>
    <t>Lord of the Crumbs</t>
  </si>
  <si>
    <t>The Great Dunkinator</t>
  </si>
  <si>
    <t>Supreme Snickerdoodler</t>
  </si>
  <si>
    <t>The Cookie Overlord</t>
  </si>
  <si>
    <t>Cookie Monster GOAT</t>
  </si>
  <si>
    <t>ShippingRate</t>
  </si>
  <si>
    <t>BaseWeightKg</t>
  </si>
  <si>
    <t>HasHST</t>
  </si>
  <si>
    <t>RECAP: IF CONDITIONAL -- WITH SOME SOLUTIONS</t>
  </si>
  <si>
    <t>=IF(… Boolean expression …, … value if TRUE…, … value if FALSE …)</t>
  </si>
  <si>
    <t>For the Following, if the Value is $75 or over, then shipping is Free (0), otherwise it's 7.99</t>
  </si>
  <si>
    <t>Threshold</t>
  </si>
  <si>
    <t>Shipping Base</t>
  </si>
  <si>
    <t>Value</t>
  </si>
  <si>
    <t>Shipping</t>
  </si>
  <si>
    <t>Total</t>
  </si>
  <si>
    <t>Check out some of the IS____ functions</t>
  </si>
  <si>
    <t>The submitted grade should be the final grade unless there is a value in the override column (use ISBLANK)</t>
  </si>
  <si>
    <t>Student</t>
  </si>
  <si>
    <t>Override</t>
  </si>
  <si>
    <t>Submitted</t>
  </si>
  <si>
    <t>Bob</t>
  </si>
  <si>
    <t>Alice</t>
  </si>
  <si>
    <t>Frank</t>
  </si>
  <si>
    <t>Joe</t>
  </si>
  <si>
    <t>Lisa</t>
  </si>
  <si>
    <t>Some other cool IS____ functions:</t>
  </si>
  <si>
    <t>ISNUMBER, ISERR, ISTEXT</t>
  </si>
  <si>
    <t>Another useful function: IFERROR</t>
  </si>
  <si>
    <t>=IFERROR(value,… alternative if that value is an error…)</t>
  </si>
  <si>
    <t>A1</t>
  </si>
  <si>
    <t>A2</t>
  </si>
  <si>
    <t>A3</t>
  </si>
  <si>
    <t>A4</t>
  </si>
  <si>
    <t>Average1</t>
  </si>
  <si>
    <t>Average2</t>
  </si>
  <si>
    <t>____IF FUNCTIONS -- WITH SOME SOLUTIONS</t>
  </si>
  <si>
    <t>Some fake data (generated by AI)</t>
  </si>
  <si>
    <t>% of students above</t>
  </si>
  <si>
    <t>Faculty:</t>
  </si>
  <si>
    <t>Average Grade</t>
  </si>
  <si>
    <t># students</t>
  </si>
  <si>
    <t>Solutions:</t>
  </si>
  <si>
    <t>Question 4: How many Arts students have a Final grade &gt;= 80%? COUNTIFS</t>
  </si>
  <si>
    <t>Question 3: How many students have a Final Exam grade &gt;= 80%? COUNTIF</t>
  </si>
  <si>
    <t>Question 2: What is the average grade of Arts students? AVERAGEIF</t>
  </si>
  <si>
    <t>Question 1: How many students in Arts are there? COUNTIF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</si>
</sst>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0.0%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9" fontId="0" fillId="0" borderId="0" xfId="0" applyNumberFormat="1"/>
    <xf numFmtId="44" fontId="0" fillId="0" borderId="0" xfId="1" applyFont="1"/>
    <xf numFmtId="0" fontId="1" fillId="0" borderId="0" xfId="0" quotePrefix="1" applyFont="1"/>
    <xf numFmtId="0" fontId="0" fillId="0" borderId="0" xfId="2" applyNumberFormat="1" applyFont="1"/>
    <xf numFmtId="44" fontId="0" fillId="2" borderId="0" xfId="1" applyFont="1" applyFill="1"/>
    <xf numFmtId="44" fontId="0" fillId="2" borderId="0" xfId="0" applyNumberFormat="1" applyFill="1"/>
    <xf numFmtId="0" fontId="0" fillId="2" borderId="0" xfId="0" applyFill="1"/>
    <xf numFmtId="164" fontId="0" fillId="2" borderId="0" xfId="3" applyNumberFormat="1" applyFont="1" applyFill="1"/>
    <xf numFmtId="9" fontId="0" fillId="0" borderId="0" xfId="2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9" fontId="1" fillId="0" borderId="0" xfId="2" applyFont="1" applyAlignment="1">
      <alignment horizontal="center"/>
    </xf>
    <xf numFmtId="165" fontId="0" fillId="0" borderId="0" xfId="2" applyNumberFormat="1" applyFont="1" applyFill="1"/>
    <xf numFmtId="9" fontId="0" fillId="0" borderId="0" xfId="2" applyFont="1" applyFill="1"/>
    <xf numFmtId="165" fontId="0" fillId="2" borderId="0" xfId="2" applyNumberFormat="1" applyFont="1" applyFill="1"/>
    <xf numFmtId="9" fontId="0" fillId="2" borderId="0" xfId="2" applyFont="1" applyFill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374650</xdr:colOff>
      <xdr:row>1</xdr:row>
      <xdr:rowOff>120650</xdr:rowOff>
    </xdr:from>
    <xdr:to>
      <xdr:col>8</xdr:col>
      <xdr:colOff>54637</xdr:colOff>
      <xdr:row>29</xdr:row>
      <xdr:rowOff>73762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43218A-4977-BEB4-A7CD-8E1DC38C7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50" y="311150"/>
          <a:ext cx="4744112" cy="52775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142875</xdr:rowOff>
    </xdr:from>
    <xdr:ext cx="4235450" cy="2822575"/>
    <xdr:pic>
      <xdr:nvPicPr>
        <xdr:cNvPr id="2" name="Picture 1">
          <a:extLst>
            <a:ext uri="{FF2B5EF4-FFF2-40B4-BE49-F238E27FC236}">
              <a16:creationId xmlns:a16="http://schemas.microsoft.com/office/drawing/2014/main" id="{9255DBE6-74FB-4C31-9549-B573D39F6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336550"/>
          <a:ext cx="4235450" cy="282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152400</xdr:rowOff>
    </xdr:from>
    <xdr:ext cx="4206875" cy="3462726"/>
    <xdr:pic>
      <xdr:nvPicPr>
        <xdr:cNvPr id="2" name="Picture 1" descr="Smart Guy | USING EXCEL TABLES | image tagged in smart guy | made w/ Imgflip meme maker">
          <a:extLst>
            <a:ext uri="{FF2B5EF4-FFF2-40B4-BE49-F238E27FC236}">
              <a16:creationId xmlns:a16="http://schemas.microsoft.com/office/drawing/2014/main" id="{14408C4D-FC02-4618-9D0E-19085A3EA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2400"/>
          <a:ext cx="4206875" cy="3462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1BFA-C76A-4027-9961-E03E0868BC80}">
  <dimension ref="A1"/>
  <sheetViews>
    <sheetView tabSelected="1" workbookViewId="0"/>
  </sheetViews>
  <sheetFormatPr defaultRowHeight="15" x14ac:dyDescent="0.25"/>
  <cols>
    <col min="2" max="2" width="12" bestFit="1" customWidth="1"/>
  </cols>
  <sheetData>
    <row r="1" spans="1:1" x14ac:dyDescent="0.25">
      <c r="A1" s="1" t="s">
        <v>118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10E73-53A3-450F-AA60-A5C567B93BD0}">
  <dimension ref="A1:E13"/>
  <sheetViews>
    <sheetView workbookViewId="0"/>
  </sheetViews>
  <sheetFormatPr defaultRowHeight="15" x14ac:dyDescent="0.25"/>
  <cols>
    <col min="1" max="1" width="10.7109375" bestFit="1" customWidth="1"/>
    <col min="2" max="2" width="12.7109375" bestFit="1" customWidth="1"/>
  </cols>
  <sheetData>
    <row r="1" spans="1:5" x14ac:dyDescent="0.25">
      <c r="A1" t="s">
        <v>103</v>
      </c>
      <c r="B1" t="s">
        <v>134</v>
      </c>
      <c r="D1" t="s">
        <v>133</v>
      </c>
      <c r="E1" t="s">
        <v>135</v>
      </c>
    </row>
    <row r="2" spans="1:5" x14ac:dyDescent="0.25">
      <c r="A2" s="2">
        <v>0</v>
      </c>
      <c r="B2" t="s">
        <v>104</v>
      </c>
      <c r="D2">
        <v>0</v>
      </c>
      <c r="E2" t="s">
        <v>136</v>
      </c>
    </row>
    <row r="3" spans="1:5" x14ac:dyDescent="0.25">
      <c r="A3" s="2">
        <v>0.5</v>
      </c>
      <c r="B3" t="s">
        <v>105</v>
      </c>
      <c r="D3">
        <v>1</v>
      </c>
      <c r="E3" t="s">
        <v>137</v>
      </c>
    </row>
    <row r="4" spans="1:5" x14ac:dyDescent="0.25">
      <c r="A4" s="2">
        <v>0.55000000000000004</v>
      </c>
      <c r="B4" t="s">
        <v>106</v>
      </c>
      <c r="D4">
        <v>51</v>
      </c>
      <c r="E4" t="s">
        <v>138</v>
      </c>
    </row>
    <row r="5" spans="1:5" x14ac:dyDescent="0.25">
      <c r="A5" s="2">
        <v>0.6</v>
      </c>
      <c r="B5" t="s">
        <v>107</v>
      </c>
      <c r="D5">
        <v>101</v>
      </c>
      <c r="E5" t="s">
        <v>139</v>
      </c>
    </row>
    <row r="6" spans="1:5" x14ac:dyDescent="0.25">
      <c r="A6" s="2">
        <v>0.65</v>
      </c>
      <c r="B6" t="s">
        <v>108</v>
      </c>
      <c r="D6">
        <v>151</v>
      </c>
      <c r="E6" t="s">
        <v>140</v>
      </c>
    </row>
    <row r="7" spans="1:5" x14ac:dyDescent="0.25">
      <c r="A7" s="2">
        <v>0.7</v>
      </c>
      <c r="B7" t="s">
        <v>109</v>
      </c>
      <c r="D7">
        <v>201</v>
      </c>
      <c r="E7" t="s">
        <v>141</v>
      </c>
    </row>
    <row r="8" spans="1:5" x14ac:dyDescent="0.25">
      <c r="A8" s="2">
        <v>0.75</v>
      </c>
      <c r="B8" t="s">
        <v>110</v>
      </c>
      <c r="D8">
        <v>251</v>
      </c>
      <c r="E8" t="s">
        <v>142</v>
      </c>
    </row>
    <row r="9" spans="1:5" x14ac:dyDescent="0.25">
      <c r="A9" s="2">
        <v>0.8</v>
      </c>
      <c r="B9" t="s">
        <v>111</v>
      </c>
      <c r="D9">
        <v>301</v>
      </c>
      <c r="E9" t="s">
        <v>143</v>
      </c>
    </row>
    <row r="10" spans="1:5" x14ac:dyDescent="0.25">
      <c r="A10" s="2">
        <v>0.85</v>
      </c>
      <c r="B10" t="s">
        <v>112</v>
      </c>
      <c r="D10">
        <v>351</v>
      </c>
      <c r="E10" t="s">
        <v>144</v>
      </c>
    </row>
    <row r="11" spans="1:5" x14ac:dyDescent="0.25">
      <c r="A11" s="2">
        <v>0.9</v>
      </c>
      <c r="B11" t="s">
        <v>113</v>
      </c>
      <c r="D11">
        <v>401</v>
      </c>
      <c r="E11" t="s">
        <v>145</v>
      </c>
    </row>
    <row r="12" spans="1:5" x14ac:dyDescent="0.25">
      <c r="A12" s="2">
        <v>0.95</v>
      </c>
      <c r="B12" t="s">
        <v>114</v>
      </c>
      <c r="D12">
        <v>451</v>
      </c>
      <c r="E12" t="s">
        <v>146</v>
      </c>
    </row>
    <row r="13" spans="1:5" x14ac:dyDescent="0.25">
      <c r="A13" s="2">
        <v>1</v>
      </c>
      <c r="B13" t="s">
        <v>115</v>
      </c>
      <c r="D13">
        <v>500</v>
      </c>
      <c r="E13" t="s">
        <v>147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66C8E-2AD7-42D4-9FC0-2BFA07689080}">
  <dimension ref="A1:G54"/>
  <sheetViews>
    <sheetView workbookViewId="0"/>
  </sheetViews>
  <sheetFormatPr defaultRowHeight="15" x14ac:dyDescent="0.25"/>
  <cols>
    <col min="3" max="3" width="12" bestFit="1" customWidth="1"/>
  </cols>
  <sheetData>
    <row r="1" spans="1:7" x14ac:dyDescent="0.25">
      <c r="A1" s="1" t="s">
        <v>116</v>
      </c>
    </row>
    <row r="2" spans="1:7" x14ac:dyDescent="0.25">
      <c r="A2" s="4" t="s">
        <v>117</v>
      </c>
    </row>
    <row r="4" spans="1:7" x14ac:dyDescent="0.25">
      <c r="A4" t="s">
        <v>22</v>
      </c>
      <c r="B4" t="s">
        <v>21</v>
      </c>
      <c r="C4" t="s">
        <v>20</v>
      </c>
      <c r="D4" t="s">
        <v>0</v>
      </c>
      <c r="E4" t="s">
        <v>23</v>
      </c>
      <c r="F4" t="s">
        <v>24</v>
      </c>
      <c r="G4" t="s">
        <v>32</v>
      </c>
    </row>
    <row r="5" spans="1:7" x14ac:dyDescent="0.25">
      <c r="A5" t="s">
        <v>53</v>
      </c>
      <c r="B5" t="s">
        <v>40</v>
      </c>
      <c r="C5" t="s">
        <v>3</v>
      </c>
      <c r="D5" s="5">
        <v>95</v>
      </c>
      <c r="E5">
        <v>0</v>
      </c>
      <c r="F5" t="s">
        <v>25</v>
      </c>
      <c r="G5">
        <v>87</v>
      </c>
    </row>
    <row r="6" spans="1:7" x14ac:dyDescent="0.25">
      <c r="A6" t="s">
        <v>9</v>
      </c>
      <c r="B6" t="s">
        <v>39</v>
      </c>
      <c r="C6" t="s">
        <v>4</v>
      </c>
      <c r="D6" s="5">
        <v>87</v>
      </c>
      <c r="E6">
        <v>0</v>
      </c>
      <c r="F6" t="s">
        <v>26</v>
      </c>
      <c r="G6">
        <v>128</v>
      </c>
    </row>
    <row r="7" spans="1:7" x14ac:dyDescent="0.25">
      <c r="A7" t="s">
        <v>53</v>
      </c>
      <c r="B7" t="s">
        <v>5</v>
      </c>
      <c r="C7" t="s">
        <v>3</v>
      </c>
      <c r="D7" s="5">
        <v>93</v>
      </c>
      <c r="E7">
        <v>0</v>
      </c>
      <c r="F7" t="s">
        <v>27</v>
      </c>
      <c r="G7">
        <v>175</v>
      </c>
    </row>
    <row r="8" spans="1:7" x14ac:dyDescent="0.25">
      <c r="A8" t="s">
        <v>55</v>
      </c>
      <c r="B8" t="s">
        <v>12</v>
      </c>
      <c r="C8" t="s">
        <v>4</v>
      </c>
      <c r="D8" s="5">
        <v>92</v>
      </c>
      <c r="E8">
        <v>5</v>
      </c>
      <c r="F8" t="s">
        <v>28</v>
      </c>
      <c r="G8">
        <v>450</v>
      </c>
    </row>
    <row r="9" spans="1:7" x14ac:dyDescent="0.25">
      <c r="A9" t="s">
        <v>53</v>
      </c>
      <c r="B9" t="s">
        <v>15</v>
      </c>
      <c r="C9" t="s">
        <v>4</v>
      </c>
      <c r="D9" s="5">
        <v>75</v>
      </c>
      <c r="E9">
        <v>0</v>
      </c>
      <c r="F9" t="s">
        <v>26</v>
      </c>
      <c r="G9">
        <v>466</v>
      </c>
    </row>
    <row r="10" spans="1:7" x14ac:dyDescent="0.25">
      <c r="A10" t="s">
        <v>33</v>
      </c>
      <c r="B10" t="s">
        <v>58</v>
      </c>
      <c r="C10" t="s">
        <v>3</v>
      </c>
      <c r="D10" s="5">
        <v>69</v>
      </c>
      <c r="E10">
        <v>1</v>
      </c>
      <c r="F10" t="s">
        <v>29</v>
      </c>
      <c r="G10">
        <v>299</v>
      </c>
    </row>
    <row r="11" spans="1:7" x14ac:dyDescent="0.25">
      <c r="A11" t="s">
        <v>67</v>
      </c>
      <c r="B11" t="s">
        <v>34</v>
      </c>
      <c r="C11" t="s">
        <v>2</v>
      </c>
      <c r="D11" s="5">
        <v>76</v>
      </c>
      <c r="E11">
        <v>0</v>
      </c>
      <c r="F11" t="s">
        <v>26</v>
      </c>
      <c r="G11">
        <v>226</v>
      </c>
    </row>
    <row r="12" spans="1:7" x14ac:dyDescent="0.25">
      <c r="A12" t="s">
        <v>8</v>
      </c>
      <c r="B12" t="s">
        <v>68</v>
      </c>
      <c r="C12" t="s">
        <v>3</v>
      </c>
      <c r="D12" s="5">
        <v>83</v>
      </c>
      <c r="E12">
        <v>1</v>
      </c>
      <c r="F12" t="s">
        <v>26</v>
      </c>
      <c r="G12">
        <v>350</v>
      </c>
    </row>
    <row r="13" spans="1:7" x14ac:dyDescent="0.25">
      <c r="A13" t="s">
        <v>42</v>
      </c>
      <c r="B13" t="s">
        <v>34</v>
      </c>
      <c r="C13" t="s">
        <v>1</v>
      </c>
      <c r="D13" s="5">
        <v>75</v>
      </c>
      <c r="F13" t="s">
        <v>25</v>
      </c>
      <c r="G13">
        <v>381</v>
      </c>
    </row>
    <row r="14" spans="1:7" x14ac:dyDescent="0.25">
      <c r="A14" t="s">
        <v>9</v>
      </c>
      <c r="B14" t="s">
        <v>5</v>
      </c>
      <c r="C14" t="s">
        <v>3</v>
      </c>
      <c r="D14" s="5">
        <v>78</v>
      </c>
      <c r="E14">
        <v>4</v>
      </c>
      <c r="F14" t="s">
        <v>25</v>
      </c>
      <c r="G14">
        <v>95</v>
      </c>
    </row>
    <row r="15" spans="1:7" x14ac:dyDescent="0.25">
      <c r="A15" t="s">
        <v>41</v>
      </c>
      <c r="B15" t="s">
        <v>10</v>
      </c>
      <c r="C15" t="s">
        <v>2</v>
      </c>
      <c r="D15" s="5">
        <v>65</v>
      </c>
      <c r="E15">
        <v>0</v>
      </c>
      <c r="F15" t="s">
        <v>29</v>
      </c>
      <c r="G15">
        <v>228</v>
      </c>
    </row>
    <row r="16" spans="1:7" x14ac:dyDescent="0.25">
      <c r="A16" t="s">
        <v>47</v>
      </c>
      <c r="B16" t="s">
        <v>51</v>
      </c>
      <c r="C16" t="s">
        <v>2</v>
      </c>
      <c r="D16" s="5">
        <v>82</v>
      </c>
      <c r="E16">
        <v>0</v>
      </c>
      <c r="F16" t="s">
        <v>26</v>
      </c>
      <c r="G16">
        <v>403</v>
      </c>
    </row>
    <row r="17" spans="1:7" x14ac:dyDescent="0.25">
      <c r="A17" t="s">
        <v>16</v>
      </c>
      <c r="B17" t="s">
        <v>7</v>
      </c>
      <c r="C17" t="s">
        <v>1</v>
      </c>
      <c r="D17" s="5">
        <v>83</v>
      </c>
      <c r="F17" t="s">
        <v>26</v>
      </c>
      <c r="G17">
        <v>419</v>
      </c>
    </row>
    <row r="18" spans="1:7" x14ac:dyDescent="0.25">
      <c r="A18" t="s">
        <v>54</v>
      </c>
      <c r="B18" t="s">
        <v>40</v>
      </c>
      <c r="C18" t="s">
        <v>1</v>
      </c>
      <c r="D18" s="5">
        <v>63</v>
      </c>
      <c r="E18">
        <v>2</v>
      </c>
      <c r="F18" t="s">
        <v>27</v>
      </c>
      <c r="G18">
        <v>132</v>
      </c>
    </row>
    <row r="19" spans="1:7" x14ac:dyDescent="0.25">
      <c r="A19" t="s">
        <v>69</v>
      </c>
      <c r="B19" t="s">
        <v>70</v>
      </c>
      <c r="C19" t="s">
        <v>4</v>
      </c>
      <c r="D19" s="5">
        <v>74</v>
      </c>
      <c r="E19">
        <v>0</v>
      </c>
      <c r="F19" t="s">
        <v>28</v>
      </c>
      <c r="G19">
        <v>382</v>
      </c>
    </row>
    <row r="20" spans="1:7" x14ac:dyDescent="0.25">
      <c r="A20" t="s">
        <v>9</v>
      </c>
      <c r="B20" t="s">
        <v>52</v>
      </c>
      <c r="C20" t="s">
        <v>3</v>
      </c>
      <c r="D20" s="5">
        <v>88</v>
      </c>
      <c r="E20">
        <v>0</v>
      </c>
      <c r="F20" t="s">
        <v>25</v>
      </c>
      <c r="G20">
        <v>483</v>
      </c>
    </row>
    <row r="21" spans="1:7" x14ac:dyDescent="0.25">
      <c r="A21" t="s">
        <v>71</v>
      </c>
      <c r="B21" t="s">
        <v>52</v>
      </c>
      <c r="C21" t="s">
        <v>1</v>
      </c>
      <c r="D21" s="5">
        <v>66</v>
      </c>
      <c r="E21">
        <v>5</v>
      </c>
      <c r="F21" t="s">
        <v>28</v>
      </c>
      <c r="G21">
        <v>137</v>
      </c>
    </row>
    <row r="22" spans="1:7" x14ac:dyDescent="0.25">
      <c r="A22" t="s">
        <v>72</v>
      </c>
      <c r="B22" t="s">
        <v>45</v>
      </c>
      <c r="C22" t="s">
        <v>1</v>
      </c>
      <c r="D22" s="5">
        <v>69</v>
      </c>
      <c r="E22">
        <v>0</v>
      </c>
      <c r="F22" t="s">
        <v>29</v>
      </c>
      <c r="G22">
        <v>469</v>
      </c>
    </row>
    <row r="23" spans="1:7" x14ac:dyDescent="0.25">
      <c r="A23" t="s">
        <v>33</v>
      </c>
      <c r="B23" t="s">
        <v>70</v>
      </c>
      <c r="C23" t="s">
        <v>4</v>
      </c>
      <c r="D23" s="5">
        <v>84</v>
      </c>
      <c r="E23">
        <v>0</v>
      </c>
      <c r="F23" t="s">
        <v>27</v>
      </c>
      <c r="G23">
        <v>89</v>
      </c>
    </row>
    <row r="24" spans="1:7" x14ac:dyDescent="0.25">
      <c r="A24" t="s">
        <v>38</v>
      </c>
      <c r="B24" t="s">
        <v>17</v>
      </c>
      <c r="C24" t="s">
        <v>1</v>
      </c>
      <c r="D24" s="5">
        <v>68</v>
      </c>
      <c r="E24">
        <v>0</v>
      </c>
      <c r="F24" t="s">
        <v>28</v>
      </c>
      <c r="G24">
        <v>357</v>
      </c>
    </row>
    <row r="25" spans="1:7" x14ac:dyDescent="0.25">
      <c r="A25" t="s">
        <v>73</v>
      </c>
      <c r="B25" t="s">
        <v>46</v>
      </c>
      <c r="C25" t="s">
        <v>4</v>
      </c>
      <c r="D25" s="5">
        <v>84</v>
      </c>
      <c r="E25">
        <v>0</v>
      </c>
      <c r="F25" t="s">
        <v>29</v>
      </c>
      <c r="G25">
        <v>471</v>
      </c>
    </row>
    <row r="26" spans="1:7" x14ac:dyDescent="0.25">
      <c r="A26" t="s">
        <v>38</v>
      </c>
      <c r="B26" t="s">
        <v>15</v>
      </c>
      <c r="C26" t="s">
        <v>1</v>
      </c>
      <c r="D26" s="5">
        <v>67</v>
      </c>
      <c r="E26">
        <v>5</v>
      </c>
      <c r="F26" t="s">
        <v>28</v>
      </c>
      <c r="G26">
        <v>90</v>
      </c>
    </row>
    <row r="27" spans="1:7" x14ac:dyDescent="0.25">
      <c r="A27" t="s">
        <v>72</v>
      </c>
      <c r="B27" t="s">
        <v>74</v>
      </c>
      <c r="C27" t="s">
        <v>4</v>
      </c>
      <c r="D27" s="5">
        <v>76</v>
      </c>
      <c r="E27">
        <v>0</v>
      </c>
      <c r="F27" t="s">
        <v>29</v>
      </c>
      <c r="G27">
        <v>479</v>
      </c>
    </row>
    <row r="28" spans="1:7" x14ac:dyDescent="0.25">
      <c r="A28" t="s">
        <v>49</v>
      </c>
      <c r="B28" t="s">
        <v>34</v>
      </c>
      <c r="C28" t="s">
        <v>1</v>
      </c>
      <c r="D28" s="5">
        <v>70</v>
      </c>
      <c r="F28" t="s">
        <v>26</v>
      </c>
      <c r="G28">
        <v>215</v>
      </c>
    </row>
    <row r="29" spans="1:7" x14ac:dyDescent="0.25">
      <c r="A29" t="s">
        <v>11</v>
      </c>
      <c r="B29" t="s">
        <v>40</v>
      </c>
      <c r="C29" t="s">
        <v>4</v>
      </c>
      <c r="D29" s="5">
        <v>92</v>
      </c>
      <c r="F29" t="s">
        <v>26</v>
      </c>
      <c r="G29">
        <v>62</v>
      </c>
    </row>
    <row r="30" spans="1:7" x14ac:dyDescent="0.25">
      <c r="A30" t="s">
        <v>16</v>
      </c>
      <c r="B30" t="s">
        <v>36</v>
      </c>
      <c r="C30" t="s">
        <v>2</v>
      </c>
      <c r="D30" s="5">
        <v>85</v>
      </c>
      <c r="E30">
        <v>0</v>
      </c>
      <c r="F30" t="s">
        <v>28</v>
      </c>
      <c r="G30">
        <v>77</v>
      </c>
    </row>
    <row r="31" spans="1:7" x14ac:dyDescent="0.25">
      <c r="A31" t="s">
        <v>48</v>
      </c>
      <c r="B31" t="s">
        <v>74</v>
      </c>
      <c r="C31" t="s">
        <v>1</v>
      </c>
      <c r="D31" s="5">
        <v>64</v>
      </c>
      <c r="E31">
        <v>3</v>
      </c>
      <c r="F31" t="s">
        <v>27</v>
      </c>
      <c r="G31">
        <v>438</v>
      </c>
    </row>
    <row r="32" spans="1:7" x14ac:dyDescent="0.25">
      <c r="A32" t="s">
        <v>50</v>
      </c>
      <c r="B32" t="s">
        <v>14</v>
      </c>
      <c r="C32" t="s">
        <v>3</v>
      </c>
      <c r="D32" s="5">
        <v>79</v>
      </c>
      <c r="E32">
        <v>0</v>
      </c>
      <c r="F32" t="s">
        <v>25</v>
      </c>
      <c r="G32">
        <v>162</v>
      </c>
    </row>
    <row r="33" spans="1:7" x14ac:dyDescent="0.25">
      <c r="A33" t="s">
        <v>75</v>
      </c>
      <c r="B33" t="s">
        <v>70</v>
      </c>
      <c r="C33" t="s">
        <v>1</v>
      </c>
      <c r="D33" s="5">
        <v>47</v>
      </c>
      <c r="E33">
        <v>0</v>
      </c>
      <c r="F33" t="s">
        <v>29</v>
      </c>
      <c r="G33">
        <v>153</v>
      </c>
    </row>
    <row r="34" spans="1:7" x14ac:dyDescent="0.25">
      <c r="A34" t="s">
        <v>76</v>
      </c>
      <c r="B34" t="s">
        <v>44</v>
      </c>
      <c r="C34" t="s">
        <v>4</v>
      </c>
      <c r="D34" s="5">
        <v>72</v>
      </c>
      <c r="E34">
        <v>4</v>
      </c>
      <c r="F34" t="s">
        <v>29</v>
      </c>
      <c r="G34">
        <v>215</v>
      </c>
    </row>
    <row r="35" spans="1:7" x14ac:dyDescent="0.25">
      <c r="A35" t="s">
        <v>16</v>
      </c>
      <c r="B35" t="s">
        <v>77</v>
      </c>
      <c r="C35" t="s">
        <v>2</v>
      </c>
      <c r="D35" s="5">
        <v>66</v>
      </c>
      <c r="E35">
        <v>1</v>
      </c>
      <c r="F35" t="s">
        <v>25</v>
      </c>
      <c r="G35">
        <v>242</v>
      </c>
    </row>
    <row r="36" spans="1:7" x14ac:dyDescent="0.25">
      <c r="A36" t="s">
        <v>78</v>
      </c>
      <c r="B36" t="s">
        <v>79</v>
      </c>
      <c r="C36" t="s">
        <v>2</v>
      </c>
      <c r="D36" s="5">
        <v>75</v>
      </c>
      <c r="E36">
        <v>0</v>
      </c>
      <c r="F36" t="s">
        <v>28</v>
      </c>
      <c r="G36">
        <v>443</v>
      </c>
    </row>
    <row r="37" spans="1:7" x14ac:dyDescent="0.25">
      <c r="A37" t="s">
        <v>49</v>
      </c>
      <c r="B37" t="s">
        <v>62</v>
      </c>
      <c r="C37" t="s">
        <v>2</v>
      </c>
      <c r="D37" s="5">
        <v>94</v>
      </c>
      <c r="E37">
        <v>3</v>
      </c>
      <c r="F37" t="s">
        <v>25</v>
      </c>
      <c r="G37">
        <v>112</v>
      </c>
    </row>
    <row r="38" spans="1:7" x14ac:dyDescent="0.25">
      <c r="A38" t="s">
        <v>13</v>
      </c>
      <c r="B38" t="s">
        <v>40</v>
      </c>
      <c r="C38" t="s">
        <v>2</v>
      </c>
      <c r="D38" s="5">
        <v>79</v>
      </c>
      <c r="E38">
        <v>5</v>
      </c>
      <c r="F38" t="s">
        <v>26</v>
      </c>
      <c r="G38">
        <v>160</v>
      </c>
    </row>
    <row r="39" spans="1:7" x14ac:dyDescent="0.25">
      <c r="A39" t="s">
        <v>63</v>
      </c>
      <c r="B39" t="s">
        <v>40</v>
      </c>
      <c r="C39" t="s">
        <v>4</v>
      </c>
      <c r="D39" s="5">
        <v>75</v>
      </c>
      <c r="E39">
        <v>0</v>
      </c>
      <c r="F39" t="s">
        <v>27</v>
      </c>
      <c r="G39">
        <v>49</v>
      </c>
    </row>
    <row r="40" spans="1:7" x14ac:dyDescent="0.25">
      <c r="A40" t="s">
        <v>13</v>
      </c>
      <c r="B40" t="s">
        <v>6</v>
      </c>
      <c r="C40" t="s">
        <v>4</v>
      </c>
      <c r="D40" s="5">
        <v>80</v>
      </c>
      <c r="E40">
        <v>2</v>
      </c>
      <c r="F40" t="s">
        <v>25</v>
      </c>
      <c r="G40">
        <v>351</v>
      </c>
    </row>
    <row r="41" spans="1:7" x14ac:dyDescent="0.25">
      <c r="A41" t="s">
        <v>78</v>
      </c>
      <c r="B41" t="s">
        <v>40</v>
      </c>
      <c r="C41" t="s">
        <v>1</v>
      </c>
      <c r="D41" s="5">
        <v>72</v>
      </c>
      <c r="E41">
        <v>0</v>
      </c>
      <c r="F41" t="s">
        <v>26</v>
      </c>
      <c r="G41">
        <v>260</v>
      </c>
    </row>
    <row r="42" spans="1:7" x14ac:dyDescent="0.25">
      <c r="A42" t="s">
        <v>18</v>
      </c>
      <c r="B42" t="s">
        <v>66</v>
      </c>
      <c r="C42" t="s">
        <v>2</v>
      </c>
      <c r="D42" s="5">
        <v>91</v>
      </c>
      <c r="E42">
        <v>6</v>
      </c>
      <c r="F42" t="s">
        <v>29</v>
      </c>
      <c r="G42">
        <v>304</v>
      </c>
    </row>
    <row r="43" spans="1:7" x14ac:dyDescent="0.25">
      <c r="A43" t="s">
        <v>80</v>
      </c>
      <c r="B43" t="s">
        <v>37</v>
      </c>
      <c r="C43" t="s">
        <v>3</v>
      </c>
      <c r="D43" s="5">
        <v>80</v>
      </c>
      <c r="E43">
        <v>0</v>
      </c>
      <c r="F43" t="s">
        <v>27</v>
      </c>
      <c r="G43">
        <v>95</v>
      </c>
    </row>
    <row r="44" spans="1:7" x14ac:dyDescent="0.25">
      <c r="A44" t="s">
        <v>53</v>
      </c>
      <c r="B44" t="s">
        <v>65</v>
      </c>
      <c r="C44" t="s">
        <v>1</v>
      </c>
      <c r="D44" s="5">
        <v>65</v>
      </c>
      <c r="E44">
        <v>3</v>
      </c>
      <c r="F44" t="s">
        <v>25</v>
      </c>
      <c r="G44">
        <v>455</v>
      </c>
    </row>
    <row r="45" spans="1:7" x14ac:dyDescent="0.25">
      <c r="A45" t="s">
        <v>9</v>
      </c>
      <c r="B45" t="s">
        <v>81</v>
      </c>
      <c r="C45" t="s">
        <v>1</v>
      </c>
      <c r="D45" s="5">
        <v>88</v>
      </c>
      <c r="E45">
        <v>0</v>
      </c>
      <c r="F45" t="s">
        <v>25</v>
      </c>
      <c r="G45">
        <v>430</v>
      </c>
    </row>
    <row r="46" spans="1:7" x14ac:dyDescent="0.25">
      <c r="A46" t="s">
        <v>53</v>
      </c>
      <c r="B46" t="s">
        <v>43</v>
      </c>
      <c r="C46" t="s">
        <v>1</v>
      </c>
      <c r="D46" s="5">
        <v>89</v>
      </c>
      <c r="F46" t="s">
        <v>28</v>
      </c>
      <c r="G46">
        <v>66</v>
      </c>
    </row>
    <row r="47" spans="1:7" x14ac:dyDescent="0.25">
      <c r="A47" t="s">
        <v>59</v>
      </c>
      <c r="B47" t="s">
        <v>64</v>
      </c>
      <c r="C47" t="s">
        <v>2</v>
      </c>
      <c r="D47" s="5">
        <v>85</v>
      </c>
      <c r="E47">
        <v>0</v>
      </c>
      <c r="F47" t="s">
        <v>27</v>
      </c>
      <c r="G47">
        <v>427</v>
      </c>
    </row>
    <row r="48" spans="1:7" x14ac:dyDescent="0.25">
      <c r="A48" t="s">
        <v>33</v>
      </c>
      <c r="B48" t="s">
        <v>60</v>
      </c>
      <c r="C48" t="s">
        <v>2</v>
      </c>
      <c r="D48" s="5">
        <v>72</v>
      </c>
      <c r="E48">
        <v>0</v>
      </c>
      <c r="F48" t="s">
        <v>27</v>
      </c>
      <c r="G48">
        <v>481</v>
      </c>
    </row>
    <row r="49" spans="1:7" x14ac:dyDescent="0.25">
      <c r="A49" t="s">
        <v>8</v>
      </c>
      <c r="B49" t="s">
        <v>81</v>
      </c>
      <c r="C49" t="s">
        <v>4</v>
      </c>
      <c r="D49" s="5">
        <v>85</v>
      </c>
      <c r="E49">
        <v>0</v>
      </c>
      <c r="F49" t="s">
        <v>27</v>
      </c>
      <c r="G49">
        <v>184</v>
      </c>
    </row>
    <row r="50" spans="1:7" x14ac:dyDescent="0.25">
      <c r="A50" t="s">
        <v>56</v>
      </c>
      <c r="B50" t="s">
        <v>5</v>
      </c>
      <c r="C50" t="s">
        <v>3</v>
      </c>
      <c r="D50" s="5">
        <v>74</v>
      </c>
      <c r="E50">
        <v>4</v>
      </c>
      <c r="F50" t="s">
        <v>26</v>
      </c>
      <c r="G50">
        <v>318</v>
      </c>
    </row>
    <row r="51" spans="1:7" x14ac:dyDescent="0.25">
      <c r="A51" t="s">
        <v>35</v>
      </c>
      <c r="B51" t="s">
        <v>40</v>
      </c>
      <c r="C51" t="s">
        <v>2</v>
      </c>
      <c r="D51" s="5">
        <v>75</v>
      </c>
      <c r="F51" t="s">
        <v>27</v>
      </c>
      <c r="G51">
        <v>416</v>
      </c>
    </row>
    <row r="52" spans="1:7" x14ac:dyDescent="0.25">
      <c r="A52" t="s">
        <v>19</v>
      </c>
      <c r="B52" t="s">
        <v>37</v>
      </c>
      <c r="C52" t="s">
        <v>2</v>
      </c>
      <c r="D52" s="5">
        <v>79</v>
      </c>
      <c r="E52">
        <v>1</v>
      </c>
      <c r="F52" t="s">
        <v>26</v>
      </c>
      <c r="G52">
        <v>159</v>
      </c>
    </row>
    <row r="53" spans="1:7" x14ac:dyDescent="0.25">
      <c r="A53" t="s">
        <v>35</v>
      </c>
      <c r="B53" t="s">
        <v>70</v>
      </c>
      <c r="C53" t="s">
        <v>1</v>
      </c>
      <c r="D53" s="5">
        <v>64</v>
      </c>
      <c r="E53">
        <v>0</v>
      </c>
      <c r="F53" t="s">
        <v>25</v>
      </c>
      <c r="G53">
        <v>493</v>
      </c>
    </row>
    <row r="54" spans="1:7" x14ac:dyDescent="0.25">
      <c r="A54" t="s">
        <v>53</v>
      </c>
      <c r="B54" t="s">
        <v>61</v>
      </c>
      <c r="C54" t="s">
        <v>4</v>
      </c>
      <c r="D54" s="5">
        <v>73</v>
      </c>
      <c r="E54">
        <v>0</v>
      </c>
      <c r="F54" t="s">
        <v>28</v>
      </c>
      <c r="G54">
        <v>495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F3C3F-35B0-4C81-B85D-56CF5C08A68E}">
  <dimension ref="A1:E9"/>
  <sheetViews>
    <sheetView workbookViewId="0"/>
  </sheetViews>
  <sheetFormatPr defaultRowHeight="15" x14ac:dyDescent="0.25"/>
  <cols>
    <col min="1" max="1" width="12.140625" customWidth="1"/>
    <col min="2" max="2" width="18.42578125" bestFit="1" customWidth="1"/>
    <col min="3" max="3" width="11.7109375" customWidth="1"/>
  </cols>
  <sheetData>
    <row r="1" spans="1:5" x14ac:dyDescent="0.25">
      <c r="A1" t="s">
        <v>132</v>
      </c>
      <c r="B1" t="s">
        <v>131</v>
      </c>
      <c r="C1" t="s">
        <v>130</v>
      </c>
      <c r="D1" t="s">
        <v>150</v>
      </c>
      <c r="E1" t="s">
        <v>129</v>
      </c>
    </row>
    <row r="2" spans="1:5" x14ac:dyDescent="0.25">
      <c r="A2">
        <v>1001</v>
      </c>
      <c r="B2" t="s">
        <v>128</v>
      </c>
      <c r="C2" s="3">
        <v>0.89</v>
      </c>
      <c r="D2" t="s">
        <v>122</v>
      </c>
      <c r="E2">
        <v>0.2</v>
      </c>
    </row>
    <row r="3" spans="1:5" x14ac:dyDescent="0.25">
      <c r="A3">
        <v>1002</v>
      </c>
      <c r="B3" t="s">
        <v>127</v>
      </c>
      <c r="C3" s="3">
        <v>2.4900000000000002</v>
      </c>
      <c r="D3" t="s">
        <v>122</v>
      </c>
      <c r="E3">
        <v>0.5</v>
      </c>
    </row>
    <row r="4" spans="1:5" x14ac:dyDescent="0.25">
      <c r="A4">
        <v>1003</v>
      </c>
      <c r="B4" t="s">
        <v>126</v>
      </c>
      <c r="C4" s="3">
        <v>7.99</v>
      </c>
      <c r="D4" t="s">
        <v>122</v>
      </c>
      <c r="E4">
        <v>1.2</v>
      </c>
    </row>
    <row r="5" spans="1:5" x14ac:dyDescent="0.25">
      <c r="A5">
        <v>1004</v>
      </c>
      <c r="B5" t="s">
        <v>125</v>
      </c>
      <c r="C5" s="3">
        <v>1.25</v>
      </c>
      <c r="D5" t="s">
        <v>119</v>
      </c>
      <c r="E5">
        <v>0.1</v>
      </c>
    </row>
    <row r="6" spans="1:5" x14ac:dyDescent="0.25">
      <c r="A6">
        <v>1005</v>
      </c>
      <c r="B6" t="s">
        <v>124</v>
      </c>
      <c r="C6" s="3">
        <v>1.49</v>
      </c>
      <c r="D6" t="s">
        <v>122</v>
      </c>
      <c r="E6">
        <v>0.45</v>
      </c>
    </row>
    <row r="7" spans="1:5" x14ac:dyDescent="0.25">
      <c r="A7">
        <v>1006</v>
      </c>
      <c r="B7" t="s">
        <v>123</v>
      </c>
      <c r="C7" s="3">
        <v>3.79</v>
      </c>
      <c r="D7" t="s">
        <v>122</v>
      </c>
      <c r="E7">
        <v>0.7</v>
      </c>
    </row>
    <row r="8" spans="1:5" x14ac:dyDescent="0.25">
      <c r="A8">
        <v>1007</v>
      </c>
      <c r="B8" t="s">
        <v>121</v>
      </c>
      <c r="C8" s="3">
        <v>5.49</v>
      </c>
      <c r="D8" t="s">
        <v>119</v>
      </c>
      <c r="E8">
        <v>0.8</v>
      </c>
    </row>
    <row r="9" spans="1:5" x14ac:dyDescent="0.25">
      <c r="A9">
        <v>1008</v>
      </c>
      <c r="B9" t="s">
        <v>120</v>
      </c>
      <c r="C9" s="3">
        <v>9.99</v>
      </c>
      <c r="D9" t="s">
        <v>119</v>
      </c>
      <c r="E9">
        <v>1.5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F356-E176-4191-B946-808A0CA195AC}">
  <dimension ref="A1:B4"/>
  <sheetViews>
    <sheetView workbookViewId="0"/>
  </sheetViews>
  <sheetFormatPr defaultRowHeight="15" x14ac:dyDescent="0.25"/>
  <cols>
    <col min="1" max="1" width="13.28515625" customWidth="1"/>
    <col min="2" max="2" width="13.85546875" customWidth="1"/>
  </cols>
  <sheetData>
    <row r="1" spans="1:2" x14ac:dyDescent="0.25">
      <c r="A1" t="s">
        <v>149</v>
      </c>
      <c r="B1" t="s">
        <v>148</v>
      </c>
    </row>
    <row r="2" spans="1:2" x14ac:dyDescent="0.25">
      <c r="A2">
        <v>0</v>
      </c>
      <c r="B2" s="3">
        <v>7.99</v>
      </c>
    </row>
    <row r="3" spans="1:2" x14ac:dyDescent="0.25">
      <c r="A3">
        <v>1</v>
      </c>
      <c r="B3" s="3">
        <v>10.99</v>
      </c>
    </row>
    <row r="4" spans="1:2" x14ac:dyDescent="0.25">
      <c r="A4">
        <v>10</v>
      </c>
      <c r="B4" s="3">
        <v>18.989999999999998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A6B6F-550A-4077-8503-340F6F79F8C5}">
  <dimension ref="A1:B58"/>
  <sheetViews>
    <sheetView workbookViewId="0"/>
  </sheetViews>
  <sheetFormatPr defaultRowHeight="15" x14ac:dyDescent="0.25"/>
  <sheetData>
    <row r="1" spans="1:2" x14ac:dyDescent="0.25">
      <c r="A1" t="s">
        <v>132</v>
      </c>
      <c r="B1" t="s">
        <v>133</v>
      </c>
    </row>
    <row r="2" spans="1:2" x14ac:dyDescent="0.25">
      <c r="A2">
        <v>1001</v>
      </c>
      <c r="B2">
        <v>32</v>
      </c>
    </row>
    <row r="3" spans="1:2" x14ac:dyDescent="0.25">
      <c r="A3">
        <v>1006</v>
      </c>
      <c r="B3">
        <v>47</v>
      </c>
    </row>
    <row r="4" spans="1:2" x14ac:dyDescent="0.25">
      <c r="A4">
        <v>1007</v>
      </c>
      <c r="B4">
        <v>24</v>
      </c>
    </row>
    <row r="5" spans="1:2" x14ac:dyDescent="0.25">
      <c r="A5">
        <v>1002</v>
      </c>
      <c r="B5">
        <v>49</v>
      </c>
    </row>
    <row r="6" spans="1:2" x14ac:dyDescent="0.25">
      <c r="A6">
        <v>1004</v>
      </c>
      <c r="B6">
        <v>23</v>
      </c>
    </row>
    <row r="7" spans="1:2" x14ac:dyDescent="0.25">
      <c r="A7">
        <v>1001</v>
      </c>
      <c r="B7">
        <v>24</v>
      </c>
    </row>
    <row r="8" spans="1:2" x14ac:dyDescent="0.25">
      <c r="A8">
        <v>1001</v>
      </c>
      <c r="B8">
        <v>18</v>
      </c>
    </row>
    <row r="9" spans="1:2" x14ac:dyDescent="0.25">
      <c r="A9">
        <v>1001</v>
      </c>
      <c r="B9">
        <v>41</v>
      </c>
    </row>
    <row r="10" spans="1:2" x14ac:dyDescent="0.25">
      <c r="A10">
        <v>1003</v>
      </c>
      <c r="B10">
        <v>11</v>
      </c>
    </row>
    <row r="11" spans="1:2" x14ac:dyDescent="0.25">
      <c r="A11">
        <v>1005</v>
      </c>
      <c r="B11">
        <v>9</v>
      </c>
    </row>
    <row r="12" spans="1:2" x14ac:dyDescent="0.25">
      <c r="A12">
        <v>1008</v>
      </c>
      <c r="B12">
        <v>6</v>
      </c>
    </row>
    <row r="13" spans="1:2" x14ac:dyDescent="0.25">
      <c r="A13">
        <v>1004</v>
      </c>
      <c r="B13">
        <v>1</v>
      </c>
    </row>
    <row r="14" spans="1:2" x14ac:dyDescent="0.25">
      <c r="A14">
        <v>1004</v>
      </c>
      <c r="B14">
        <v>16</v>
      </c>
    </row>
    <row r="15" spans="1:2" x14ac:dyDescent="0.25">
      <c r="A15">
        <v>1004</v>
      </c>
      <c r="B15">
        <v>50</v>
      </c>
    </row>
    <row r="16" spans="1:2" x14ac:dyDescent="0.25">
      <c r="A16">
        <v>1002</v>
      </c>
      <c r="B16">
        <v>35</v>
      </c>
    </row>
    <row r="17" spans="1:2" x14ac:dyDescent="0.25">
      <c r="A17">
        <v>1006</v>
      </c>
      <c r="B17">
        <v>48</v>
      </c>
    </row>
    <row r="18" spans="1:2" x14ac:dyDescent="0.25">
      <c r="A18">
        <v>1004</v>
      </c>
      <c r="B18">
        <v>8</v>
      </c>
    </row>
    <row r="19" spans="1:2" x14ac:dyDescent="0.25">
      <c r="A19">
        <v>1004</v>
      </c>
      <c r="B19">
        <v>43</v>
      </c>
    </row>
    <row r="20" spans="1:2" x14ac:dyDescent="0.25">
      <c r="A20">
        <v>1001</v>
      </c>
      <c r="B20">
        <v>35</v>
      </c>
    </row>
    <row r="21" spans="1:2" x14ac:dyDescent="0.25">
      <c r="A21">
        <v>1004</v>
      </c>
      <c r="B21">
        <v>23</v>
      </c>
    </row>
    <row r="22" spans="1:2" x14ac:dyDescent="0.25">
      <c r="A22">
        <v>1003</v>
      </c>
      <c r="B22">
        <v>13</v>
      </c>
    </row>
    <row r="23" spans="1:2" x14ac:dyDescent="0.25">
      <c r="A23">
        <v>1004</v>
      </c>
      <c r="B23">
        <v>20</v>
      </c>
    </row>
    <row r="24" spans="1:2" x14ac:dyDescent="0.25">
      <c r="A24">
        <v>1005</v>
      </c>
      <c r="B24">
        <v>24</v>
      </c>
    </row>
    <row r="25" spans="1:2" x14ac:dyDescent="0.25">
      <c r="A25">
        <v>1003</v>
      </c>
      <c r="B25">
        <v>2</v>
      </c>
    </row>
    <row r="26" spans="1:2" x14ac:dyDescent="0.25">
      <c r="A26">
        <v>1003</v>
      </c>
      <c r="B26">
        <v>14</v>
      </c>
    </row>
    <row r="27" spans="1:2" x14ac:dyDescent="0.25">
      <c r="A27">
        <v>1004</v>
      </c>
      <c r="B27">
        <v>36</v>
      </c>
    </row>
    <row r="28" spans="1:2" x14ac:dyDescent="0.25">
      <c r="A28">
        <v>1003</v>
      </c>
      <c r="B28">
        <v>25</v>
      </c>
    </row>
    <row r="29" spans="1:2" x14ac:dyDescent="0.25">
      <c r="A29">
        <v>1002</v>
      </c>
      <c r="B29">
        <v>47</v>
      </c>
    </row>
    <row r="30" spans="1:2" x14ac:dyDescent="0.25">
      <c r="A30">
        <v>1007</v>
      </c>
      <c r="B30">
        <v>36</v>
      </c>
    </row>
    <row r="31" spans="1:2" x14ac:dyDescent="0.25">
      <c r="A31">
        <v>1001</v>
      </c>
      <c r="B31">
        <v>24</v>
      </c>
    </row>
    <row r="32" spans="1:2" x14ac:dyDescent="0.25">
      <c r="A32">
        <v>1007</v>
      </c>
      <c r="B32">
        <v>34</v>
      </c>
    </row>
    <row r="33" spans="1:2" x14ac:dyDescent="0.25">
      <c r="A33">
        <v>1005</v>
      </c>
      <c r="B33">
        <v>9</v>
      </c>
    </row>
    <row r="34" spans="1:2" x14ac:dyDescent="0.25">
      <c r="A34">
        <v>1007</v>
      </c>
      <c r="B34">
        <v>8</v>
      </c>
    </row>
    <row r="35" spans="1:2" x14ac:dyDescent="0.25">
      <c r="A35">
        <v>1008</v>
      </c>
      <c r="B35">
        <v>14</v>
      </c>
    </row>
    <row r="36" spans="1:2" x14ac:dyDescent="0.25">
      <c r="A36">
        <v>1004</v>
      </c>
      <c r="B36">
        <v>3</v>
      </c>
    </row>
    <row r="37" spans="1:2" x14ac:dyDescent="0.25">
      <c r="A37">
        <v>1007</v>
      </c>
      <c r="B37">
        <v>14</v>
      </c>
    </row>
    <row r="38" spans="1:2" x14ac:dyDescent="0.25">
      <c r="A38">
        <v>1005</v>
      </c>
      <c r="B38">
        <v>30</v>
      </c>
    </row>
    <row r="39" spans="1:2" x14ac:dyDescent="0.25">
      <c r="A39">
        <v>1001</v>
      </c>
      <c r="B39">
        <v>35</v>
      </c>
    </row>
    <row r="40" spans="1:2" x14ac:dyDescent="0.25">
      <c r="A40">
        <v>1004</v>
      </c>
      <c r="B40">
        <v>4</v>
      </c>
    </row>
    <row r="41" spans="1:2" x14ac:dyDescent="0.25">
      <c r="A41">
        <v>1001</v>
      </c>
      <c r="B41">
        <v>27</v>
      </c>
    </row>
    <row r="42" spans="1:2" x14ac:dyDescent="0.25">
      <c r="A42">
        <v>1001</v>
      </c>
      <c r="B42">
        <v>22</v>
      </c>
    </row>
    <row r="43" spans="1:2" x14ac:dyDescent="0.25">
      <c r="A43">
        <v>1008</v>
      </c>
      <c r="B43">
        <v>8</v>
      </c>
    </row>
    <row r="44" spans="1:2" x14ac:dyDescent="0.25">
      <c r="A44">
        <v>1002</v>
      </c>
      <c r="B44">
        <v>10</v>
      </c>
    </row>
    <row r="45" spans="1:2" x14ac:dyDescent="0.25">
      <c r="A45">
        <v>1003</v>
      </c>
      <c r="B45">
        <v>39</v>
      </c>
    </row>
    <row r="46" spans="1:2" x14ac:dyDescent="0.25">
      <c r="A46">
        <v>1006</v>
      </c>
      <c r="B46">
        <v>41</v>
      </c>
    </row>
    <row r="47" spans="1:2" x14ac:dyDescent="0.25">
      <c r="A47">
        <v>1006</v>
      </c>
      <c r="B47">
        <v>20</v>
      </c>
    </row>
    <row r="48" spans="1:2" x14ac:dyDescent="0.25">
      <c r="A48">
        <v>1008</v>
      </c>
      <c r="B48">
        <v>5</v>
      </c>
    </row>
    <row r="49" spans="1:2" x14ac:dyDescent="0.25">
      <c r="A49">
        <v>1006</v>
      </c>
      <c r="B49">
        <v>34</v>
      </c>
    </row>
    <row r="50" spans="1:2" x14ac:dyDescent="0.25">
      <c r="A50">
        <v>1002</v>
      </c>
      <c r="B50">
        <v>22</v>
      </c>
    </row>
    <row r="51" spans="1:2" x14ac:dyDescent="0.25">
      <c r="A51">
        <v>1003</v>
      </c>
      <c r="B51">
        <v>46</v>
      </c>
    </row>
    <row r="52" spans="1:2" x14ac:dyDescent="0.25">
      <c r="A52">
        <v>1007</v>
      </c>
      <c r="B52">
        <v>8</v>
      </c>
    </row>
    <row r="53" spans="1:2" x14ac:dyDescent="0.25">
      <c r="A53">
        <v>1007</v>
      </c>
      <c r="B53">
        <v>18</v>
      </c>
    </row>
    <row r="54" spans="1:2" x14ac:dyDescent="0.25">
      <c r="A54">
        <v>1001</v>
      </c>
      <c r="B54">
        <v>22</v>
      </c>
    </row>
    <row r="55" spans="1:2" x14ac:dyDescent="0.25">
      <c r="A55">
        <v>1001</v>
      </c>
      <c r="B55">
        <v>48</v>
      </c>
    </row>
    <row r="56" spans="1:2" x14ac:dyDescent="0.25">
      <c r="A56">
        <v>1008</v>
      </c>
      <c r="B56">
        <v>18</v>
      </c>
    </row>
    <row r="57" spans="1:2" x14ac:dyDescent="0.25">
      <c r="A57">
        <v>1001</v>
      </c>
      <c r="B57">
        <v>4</v>
      </c>
    </row>
    <row r="58" spans="1:2" x14ac:dyDescent="0.25">
      <c r="A58">
        <v>1008</v>
      </c>
      <c r="B58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18F2C-FBFB-4D38-949D-ED11AA25C38F}">
  <dimension ref="A1:G38"/>
  <sheetViews>
    <sheetView zoomScaleNormal="100" workbookViewId="0"/>
  </sheetViews>
  <sheetFormatPr defaultRowHeight="15" x14ac:dyDescent="0.25"/>
  <cols>
    <col min="1" max="1" width="13.42578125" customWidth="1"/>
    <col min="2" max="2" width="11.7109375" customWidth="1"/>
    <col min="6" max="7" width="10.85546875" customWidth="1"/>
  </cols>
  <sheetData>
    <row r="1" spans="1:3" x14ac:dyDescent="0.25">
      <c r="A1" s="1" t="s">
        <v>151</v>
      </c>
    </row>
    <row r="2" spans="1:3" x14ac:dyDescent="0.25">
      <c r="A2" s="4" t="s">
        <v>152</v>
      </c>
    </row>
    <row r="4" spans="1:3" x14ac:dyDescent="0.25">
      <c r="A4" t="s">
        <v>153</v>
      </c>
    </row>
    <row r="6" spans="1:3" x14ac:dyDescent="0.25">
      <c r="A6" t="s">
        <v>154</v>
      </c>
      <c r="B6" s="3">
        <v>75</v>
      </c>
    </row>
    <row r="7" spans="1:3" x14ac:dyDescent="0.25">
      <c r="A7" t="s">
        <v>155</v>
      </c>
      <c r="B7" s="3">
        <v>7.99</v>
      </c>
    </row>
    <row r="9" spans="1:3" x14ac:dyDescent="0.25">
      <c r="A9" t="s">
        <v>156</v>
      </c>
      <c r="B9" t="s">
        <v>157</v>
      </c>
      <c r="C9" t="s">
        <v>158</v>
      </c>
    </row>
    <row r="10" spans="1:3" x14ac:dyDescent="0.25">
      <c r="A10" s="3">
        <v>50</v>
      </c>
      <c r="B10" s="6">
        <f t="shared" ref="B10:B15" si="0">IF(A10&gt;=ShippingThreshold,0,ShippingBase)</f>
        <v>7.99</v>
      </c>
      <c r="C10" s="7">
        <f>A10+B10</f>
        <v>57.99</v>
      </c>
    </row>
    <row r="11" spans="1:3" x14ac:dyDescent="0.25">
      <c r="A11" s="3">
        <v>100</v>
      </c>
      <c r="B11" s="6">
        <f t="shared" si="0"/>
        <v>0</v>
      </c>
      <c r="C11" s="7">
        <f t="shared" ref="C11:C15" si="1">A11+B11</f>
        <v>100</v>
      </c>
    </row>
    <row r="12" spans="1:3" x14ac:dyDescent="0.25">
      <c r="A12" s="3">
        <v>125</v>
      </c>
      <c r="B12" s="6">
        <f t="shared" si="0"/>
        <v>0</v>
      </c>
      <c r="C12" s="7">
        <f t="shared" si="1"/>
        <v>125</v>
      </c>
    </row>
    <row r="13" spans="1:3" x14ac:dyDescent="0.25">
      <c r="A13" s="3">
        <v>75</v>
      </c>
      <c r="B13" s="6">
        <f t="shared" si="0"/>
        <v>0</v>
      </c>
      <c r="C13" s="7">
        <f t="shared" si="1"/>
        <v>75</v>
      </c>
    </row>
    <row r="14" spans="1:3" x14ac:dyDescent="0.25">
      <c r="A14" s="3">
        <v>74.989999999999995</v>
      </c>
      <c r="B14" s="6">
        <f t="shared" si="0"/>
        <v>7.99</v>
      </c>
      <c r="C14" s="7">
        <f t="shared" si="1"/>
        <v>82.97999999999999</v>
      </c>
    </row>
    <row r="15" spans="1:3" x14ac:dyDescent="0.25">
      <c r="A15" s="3">
        <v>75.010000000000005</v>
      </c>
      <c r="B15" s="6">
        <f t="shared" si="0"/>
        <v>0</v>
      </c>
      <c r="C15" s="7">
        <f t="shared" si="1"/>
        <v>75.010000000000005</v>
      </c>
    </row>
    <row r="17" spans="1:4" x14ac:dyDescent="0.25">
      <c r="A17" t="s">
        <v>159</v>
      </c>
    </row>
    <row r="18" spans="1:4" x14ac:dyDescent="0.25">
      <c r="A18" t="s">
        <v>160</v>
      </c>
    </row>
    <row r="20" spans="1:4" x14ac:dyDescent="0.25">
      <c r="A20" t="s">
        <v>161</v>
      </c>
      <c r="B20" t="s">
        <v>0</v>
      </c>
      <c r="C20" t="s">
        <v>162</v>
      </c>
      <c r="D20" t="s">
        <v>163</v>
      </c>
    </row>
    <row r="21" spans="1:4" x14ac:dyDescent="0.25">
      <c r="A21" t="s">
        <v>164</v>
      </c>
      <c r="B21">
        <v>82</v>
      </c>
      <c r="D21" s="8">
        <f>IF(ISBLANK(C21),B21,C21)</f>
        <v>82</v>
      </c>
    </row>
    <row r="22" spans="1:4" x14ac:dyDescent="0.25">
      <c r="A22" t="s">
        <v>165</v>
      </c>
      <c r="B22">
        <v>79</v>
      </c>
      <c r="C22">
        <v>80</v>
      </c>
      <c r="D22" s="8">
        <f t="shared" ref="D22:D25" si="2">IF(ISBLANK(C22),B22,C22)</f>
        <v>80</v>
      </c>
    </row>
    <row r="23" spans="1:4" x14ac:dyDescent="0.25">
      <c r="A23" t="s">
        <v>166</v>
      </c>
      <c r="B23">
        <v>59</v>
      </c>
      <c r="D23" s="8">
        <f t="shared" si="2"/>
        <v>59</v>
      </c>
    </row>
    <row r="24" spans="1:4" x14ac:dyDescent="0.25">
      <c r="A24" t="s">
        <v>167</v>
      </c>
      <c r="B24">
        <v>48</v>
      </c>
      <c r="C24">
        <v>46</v>
      </c>
      <c r="D24" s="8">
        <f t="shared" si="2"/>
        <v>46</v>
      </c>
    </row>
    <row r="25" spans="1:4" x14ac:dyDescent="0.25">
      <c r="A25" t="s">
        <v>168</v>
      </c>
      <c r="B25">
        <v>49</v>
      </c>
      <c r="C25">
        <v>50</v>
      </c>
      <c r="D25" s="8">
        <f t="shared" si="2"/>
        <v>50</v>
      </c>
    </row>
    <row r="27" spans="1:4" x14ac:dyDescent="0.25">
      <c r="A27" s="1" t="s">
        <v>169</v>
      </c>
    </row>
    <row r="28" spans="1:4" x14ac:dyDescent="0.25">
      <c r="A28" t="s">
        <v>170</v>
      </c>
    </row>
    <row r="30" spans="1:4" x14ac:dyDescent="0.25">
      <c r="A30" s="1" t="s">
        <v>171</v>
      </c>
    </row>
    <row r="31" spans="1:4" x14ac:dyDescent="0.25">
      <c r="A31" s="4" t="s">
        <v>172</v>
      </c>
    </row>
    <row r="33" spans="1:7" x14ac:dyDescent="0.25">
      <c r="A33" t="s">
        <v>161</v>
      </c>
      <c r="B33" t="s">
        <v>173</v>
      </c>
      <c r="C33" t="s">
        <v>174</v>
      </c>
      <c r="D33" t="s">
        <v>175</v>
      </c>
      <c r="E33" t="s">
        <v>176</v>
      </c>
      <c r="F33" t="s">
        <v>177</v>
      </c>
      <c r="G33" t="s">
        <v>178</v>
      </c>
    </row>
    <row r="34" spans="1:7" x14ac:dyDescent="0.25">
      <c r="A34" t="s">
        <v>164</v>
      </c>
      <c r="B34">
        <v>80</v>
      </c>
      <c r="C34">
        <v>85</v>
      </c>
      <c r="E34">
        <v>85</v>
      </c>
      <c r="F34" s="9">
        <f>AVERAGE(B34:E34)</f>
        <v>83.333333333333329</v>
      </c>
      <c r="G34" s="9">
        <f>IFERROR(AVERAGE(B34:E34),0)</f>
        <v>83.333333333333329</v>
      </c>
    </row>
    <row r="35" spans="1:7" x14ac:dyDescent="0.25">
      <c r="A35" t="s">
        <v>165</v>
      </c>
      <c r="B35">
        <v>100</v>
      </c>
      <c r="C35">
        <v>105</v>
      </c>
      <c r="D35">
        <v>100</v>
      </c>
      <c r="E35">
        <v>100</v>
      </c>
      <c r="F35" s="9">
        <f t="shared" ref="F35:F38" si="3">AVERAGE(B35:E35)</f>
        <v>101.25</v>
      </c>
      <c r="G35" s="9">
        <f>IFERROR(AVERAGE(B35:E35),0)</f>
        <v>101.25</v>
      </c>
    </row>
    <row r="36" spans="1:7" x14ac:dyDescent="0.25">
      <c r="A36" t="s">
        <v>166</v>
      </c>
      <c r="B36">
        <v>50</v>
      </c>
      <c r="F36" s="9">
        <f t="shared" si="3"/>
        <v>50</v>
      </c>
      <c r="G36" s="9">
        <f>IFERROR(AVERAGE(B36:E36),0)</f>
        <v>50</v>
      </c>
    </row>
    <row r="37" spans="1:7" x14ac:dyDescent="0.25">
      <c r="A37" t="s">
        <v>167</v>
      </c>
      <c r="F37" s="9" t="e">
        <f t="shared" si="3"/>
        <v>#DIV/0!</v>
      </c>
      <c r="G37" s="9">
        <f>IFERROR(AVERAGE(B37:E37),0)</f>
        <v>0</v>
      </c>
    </row>
    <row r="38" spans="1:7" x14ac:dyDescent="0.25">
      <c r="A38" t="s">
        <v>168</v>
      </c>
      <c r="B38">
        <v>90</v>
      </c>
      <c r="D38">
        <v>100</v>
      </c>
      <c r="E38">
        <v>90</v>
      </c>
      <c r="F38" s="9">
        <f t="shared" si="3"/>
        <v>93.333333333333329</v>
      </c>
      <c r="G38" s="9">
        <f>IFERROR(AVERAGE(B38:E38),0)</f>
        <v>93.333333333333329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2444-9C93-4F3E-A08D-BF5FD6177041}">
  <dimension ref="A1:G82"/>
  <sheetViews>
    <sheetView workbookViewId="0"/>
  </sheetViews>
  <sheetFormatPr defaultRowHeight="15" x14ac:dyDescent="0.25"/>
  <cols>
    <col min="1" max="1" width="12.7109375" customWidth="1"/>
    <col min="2" max="2" width="15.7109375" customWidth="1"/>
    <col min="3" max="3" width="16.28515625" customWidth="1"/>
    <col min="4" max="4" width="12.140625" customWidth="1"/>
    <col min="5" max="5" width="11.7109375" customWidth="1"/>
    <col min="6" max="6" width="12" bestFit="1" customWidth="1"/>
  </cols>
  <sheetData>
    <row r="1" spans="1:6" x14ac:dyDescent="0.25">
      <c r="A1" s="1" t="s">
        <v>179</v>
      </c>
    </row>
    <row r="2" spans="1:6" x14ac:dyDescent="0.25">
      <c r="A2" s="1"/>
    </row>
    <row r="3" spans="1:6" x14ac:dyDescent="0.25">
      <c r="A3" t="s">
        <v>180</v>
      </c>
    </row>
    <row r="4" spans="1:6" x14ac:dyDescent="0.25">
      <c r="A4" s="1"/>
    </row>
    <row r="5" spans="1:6" x14ac:dyDescent="0.25">
      <c r="A5" t="s">
        <v>189</v>
      </c>
      <c r="F5" s="8">
        <f>COUNTIF(StudentFaculty,"Arts")</f>
        <v>13</v>
      </c>
    </row>
    <row r="6" spans="1:6" x14ac:dyDescent="0.25">
      <c r="A6" t="s">
        <v>188</v>
      </c>
      <c r="F6" s="16">
        <f>AVERAGEIF(StudentFaculty,"Arts",StudentFinalGrade)</f>
        <v>0.80692307692307697</v>
      </c>
    </row>
    <row r="7" spans="1:6" x14ac:dyDescent="0.25">
      <c r="A7" t="s">
        <v>187</v>
      </c>
      <c r="F7" s="8">
        <f>COUNTIF(StudentFinalGrade,"&gt;=.80")</f>
        <v>20</v>
      </c>
    </row>
    <row r="8" spans="1:6" x14ac:dyDescent="0.25">
      <c r="A8" t="s">
        <v>186</v>
      </c>
      <c r="F8" s="8">
        <f>COUNTIFS(StudentFaculty,"Arts",StudentFinalGrade,"&gt;=.80")</f>
        <v>7</v>
      </c>
    </row>
    <row r="9" spans="1:6" x14ac:dyDescent="0.25">
      <c r="A9" s="1"/>
    </row>
    <row r="10" spans="1:6" x14ac:dyDescent="0.25">
      <c r="A10" t="s">
        <v>22</v>
      </c>
      <c r="B10" t="s">
        <v>21</v>
      </c>
      <c r="C10" t="s">
        <v>20</v>
      </c>
      <c r="D10" t="s">
        <v>0</v>
      </c>
    </row>
    <row r="11" spans="1:6" x14ac:dyDescent="0.25">
      <c r="A11" t="s">
        <v>53</v>
      </c>
      <c r="B11" t="s">
        <v>40</v>
      </c>
      <c r="C11" t="s">
        <v>3</v>
      </c>
      <c r="D11" s="10">
        <v>0.95</v>
      </c>
    </row>
    <row r="12" spans="1:6" x14ac:dyDescent="0.25">
      <c r="A12" t="s">
        <v>9</v>
      </c>
      <c r="B12" t="s">
        <v>39</v>
      </c>
      <c r="C12" t="s">
        <v>4</v>
      </c>
      <c r="D12" s="10">
        <v>0.87</v>
      </c>
    </row>
    <row r="13" spans="1:6" x14ac:dyDescent="0.25">
      <c r="A13" t="s">
        <v>53</v>
      </c>
      <c r="B13" t="s">
        <v>5</v>
      </c>
      <c r="C13" t="s">
        <v>3</v>
      </c>
      <c r="D13" s="10">
        <v>0.93</v>
      </c>
    </row>
    <row r="14" spans="1:6" x14ac:dyDescent="0.25">
      <c r="A14" t="s">
        <v>55</v>
      </c>
      <c r="B14" t="s">
        <v>12</v>
      </c>
      <c r="C14" t="s">
        <v>4</v>
      </c>
      <c r="D14" s="10">
        <v>0.92</v>
      </c>
    </row>
    <row r="15" spans="1:6" x14ac:dyDescent="0.25">
      <c r="A15" t="s">
        <v>53</v>
      </c>
      <c r="B15" t="s">
        <v>15</v>
      </c>
      <c r="C15" t="s">
        <v>4</v>
      </c>
      <c r="D15" s="10">
        <v>0.75</v>
      </c>
    </row>
    <row r="16" spans="1:6" x14ac:dyDescent="0.25">
      <c r="A16" t="s">
        <v>33</v>
      </c>
      <c r="B16" t="s">
        <v>58</v>
      </c>
      <c r="C16" t="s">
        <v>3</v>
      </c>
      <c r="D16" s="10">
        <v>0.69</v>
      </c>
    </row>
    <row r="17" spans="1:4" x14ac:dyDescent="0.25">
      <c r="A17" t="s">
        <v>67</v>
      </c>
      <c r="B17" t="s">
        <v>34</v>
      </c>
      <c r="C17" t="s">
        <v>2</v>
      </c>
      <c r="D17" s="10">
        <v>0.76</v>
      </c>
    </row>
    <row r="18" spans="1:4" x14ac:dyDescent="0.25">
      <c r="A18" t="s">
        <v>8</v>
      </c>
      <c r="B18" t="s">
        <v>68</v>
      </c>
      <c r="C18" t="s">
        <v>3</v>
      </c>
      <c r="D18" s="10">
        <v>0.83</v>
      </c>
    </row>
    <row r="19" spans="1:4" x14ac:dyDescent="0.25">
      <c r="A19" t="s">
        <v>42</v>
      </c>
      <c r="B19" t="s">
        <v>34</v>
      </c>
      <c r="C19" t="s">
        <v>1</v>
      </c>
      <c r="D19" s="10">
        <v>0.75</v>
      </c>
    </row>
    <row r="20" spans="1:4" x14ac:dyDescent="0.25">
      <c r="A20" t="s">
        <v>9</v>
      </c>
      <c r="B20" t="s">
        <v>5</v>
      </c>
      <c r="C20" t="s">
        <v>3</v>
      </c>
      <c r="D20" s="10">
        <v>0.78</v>
      </c>
    </row>
    <row r="21" spans="1:4" x14ac:dyDescent="0.25">
      <c r="A21" t="s">
        <v>41</v>
      </c>
      <c r="B21" t="s">
        <v>10</v>
      </c>
      <c r="C21" t="s">
        <v>2</v>
      </c>
      <c r="D21" s="10">
        <v>0.65</v>
      </c>
    </row>
    <row r="22" spans="1:4" x14ac:dyDescent="0.25">
      <c r="A22" t="s">
        <v>47</v>
      </c>
      <c r="B22" t="s">
        <v>51</v>
      </c>
      <c r="C22" t="s">
        <v>2</v>
      </c>
      <c r="D22" s="10">
        <v>0.82</v>
      </c>
    </row>
    <row r="23" spans="1:4" x14ac:dyDescent="0.25">
      <c r="A23" t="s">
        <v>16</v>
      </c>
      <c r="B23" t="s">
        <v>7</v>
      </c>
      <c r="C23" t="s">
        <v>1</v>
      </c>
      <c r="D23" s="10">
        <v>0.83</v>
      </c>
    </row>
    <row r="24" spans="1:4" x14ac:dyDescent="0.25">
      <c r="A24" t="s">
        <v>54</v>
      </c>
      <c r="B24" t="s">
        <v>40</v>
      </c>
      <c r="C24" t="s">
        <v>1</v>
      </c>
      <c r="D24" s="10">
        <v>0.63</v>
      </c>
    </row>
    <row r="25" spans="1:4" x14ac:dyDescent="0.25">
      <c r="A25" t="s">
        <v>69</v>
      </c>
      <c r="B25" t="s">
        <v>70</v>
      </c>
      <c r="C25" t="s">
        <v>4</v>
      </c>
      <c r="D25" s="10">
        <v>0.74</v>
      </c>
    </row>
    <row r="26" spans="1:4" x14ac:dyDescent="0.25">
      <c r="A26" t="s">
        <v>9</v>
      </c>
      <c r="B26" t="s">
        <v>52</v>
      </c>
      <c r="C26" t="s">
        <v>3</v>
      </c>
      <c r="D26" s="10">
        <v>0.88</v>
      </c>
    </row>
    <row r="27" spans="1:4" x14ac:dyDescent="0.25">
      <c r="A27" t="s">
        <v>71</v>
      </c>
      <c r="B27" t="s">
        <v>52</v>
      </c>
      <c r="C27" t="s">
        <v>1</v>
      </c>
      <c r="D27" s="10">
        <v>0.66</v>
      </c>
    </row>
    <row r="28" spans="1:4" x14ac:dyDescent="0.25">
      <c r="A28" t="s">
        <v>72</v>
      </c>
      <c r="B28" t="s">
        <v>45</v>
      </c>
      <c r="C28" t="s">
        <v>1</v>
      </c>
      <c r="D28" s="10">
        <v>0.69</v>
      </c>
    </row>
    <row r="29" spans="1:4" x14ac:dyDescent="0.25">
      <c r="A29" t="s">
        <v>33</v>
      </c>
      <c r="B29" t="s">
        <v>70</v>
      </c>
      <c r="C29" t="s">
        <v>4</v>
      </c>
      <c r="D29" s="10">
        <v>0.84</v>
      </c>
    </row>
    <row r="30" spans="1:4" x14ac:dyDescent="0.25">
      <c r="A30" t="s">
        <v>38</v>
      </c>
      <c r="B30" t="s">
        <v>17</v>
      </c>
      <c r="C30" t="s">
        <v>1</v>
      </c>
      <c r="D30" s="10">
        <v>0.68</v>
      </c>
    </row>
    <row r="31" spans="1:4" x14ac:dyDescent="0.25">
      <c r="A31" t="s">
        <v>73</v>
      </c>
      <c r="B31" t="s">
        <v>46</v>
      </c>
      <c r="C31" t="s">
        <v>4</v>
      </c>
      <c r="D31" s="10">
        <v>0.84</v>
      </c>
    </row>
    <row r="32" spans="1:4" x14ac:dyDescent="0.25">
      <c r="A32" t="s">
        <v>38</v>
      </c>
      <c r="B32" t="s">
        <v>15</v>
      </c>
      <c r="C32" t="s">
        <v>1</v>
      </c>
      <c r="D32" s="10">
        <v>0.67</v>
      </c>
    </row>
    <row r="33" spans="1:4" x14ac:dyDescent="0.25">
      <c r="A33" t="s">
        <v>72</v>
      </c>
      <c r="B33" t="s">
        <v>74</v>
      </c>
      <c r="C33" t="s">
        <v>4</v>
      </c>
      <c r="D33" s="10">
        <v>0.76</v>
      </c>
    </row>
    <row r="34" spans="1:4" x14ac:dyDescent="0.25">
      <c r="A34" t="s">
        <v>49</v>
      </c>
      <c r="B34" t="s">
        <v>34</v>
      </c>
      <c r="C34" t="s">
        <v>1</v>
      </c>
      <c r="D34" s="10">
        <v>0.7</v>
      </c>
    </row>
    <row r="35" spans="1:4" x14ac:dyDescent="0.25">
      <c r="A35" t="s">
        <v>11</v>
      </c>
      <c r="B35" t="s">
        <v>40</v>
      </c>
      <c r="C35" t="s">
        <v>4</v>
      </c>
      <c r="D35" s="10">
        <v>0.92</v>
      </c>
    </row>
    <row r="36" spans="1:4" x14ac:dyDescent="0.25">
      <c r="A36" t="s">
        <v>16</v>
      </c>
      <c r="B36" t="s">
        <v>36</v>
      </c>
      <c r="C36" t="s">
        <v>2</v>
      </c>
      <c r="D36" s="10">
        <v>0.85</v>
      </c>
    </row>
    <row r="37" spans="1:4" x14ac:dyDescent="0.25">
      <c r="A37" t="s">
        <v>48</v>
      </c>
      <c r="B37" t="s">
        <v>74</v>
      </c>
      <c r="C37" t="s">
        <v>1</v>
      </c>
      <c r="D37" s="10">
        <v>0.64</v>
      </c>
    </row>
    <row r="38" spans="1:4" x14ac:dyDescent="0.25">
      <c r="A38" t="s">
        <v>50</v>
      </c>
      <c r="B38" t="s">
        <v>14</v>
      </c>
      <c r="C38" t="s">
        <v>3</v>
      </c>
      <c r="D38" s="10">
        <v>0.79</v>
      </c>
    </row>
    <row r="39" spans="1:4" x14ac:dyDescent="0.25">
      <c r="A39" t="s">
        <v>75</v>
      </c>
      <c r="B39" t="s">
        <v>70</v>
      </c>
      <c r="C39" t="s">
        <v>1</v>
      </c>
      <c r="D39" s="10">
        <v>0.47</v>
      </c>
    </row>
    <row r="40" spans="1:4" x14ac:dyDescent="0.25">
      <c r="A40" t="s">
        <v>76</v>
      </c>
      <c r="B40" t="s">
        <v>44</v>
      </c>
      <c r="C40" t="s">
        <v>4</v>
      </c>
      <c r="D40" s="10">
        <v>0.72</v>
      </c>
    </row>
    <row r="41" spans="1:4" x14ac:dyDescent="0.25">
      <c r="A41" t="s">
        <v>16</v>
      </c>
      <c r="B41" t="s">
        <v>77</v>
      </c>
      <c r="C41" t="s">
        <v>2</v>
      </c>
      <c r="D41" s="10">
        <v>0.66</v>
      </c>
    </row>
    <row r="42" spans="1:4" x14ac:dyDescent="0.25">
      <c r="A42" t="s">
        <v>78</v>
      </c>
      <c r="B42" t="s">
        <v>79</v>
      </c>
      <c r="C42" t="s">
        <v>2</v>
      </c>
      <c r="D42" s="10">
        <v>0.75</v>
      </c>
    </row>
    <row r="43" spans="1:4" x14ac:dyDescent="0.25">
      <c r="A43" t="s">
        <v>49</v>
      </c>
      <c r="B43" t="s">
        <v>62</v>
      </c>
      <c r="C43" t="s">
        <v>2</v>
      </c>
      <c r="D43" s="10">
        <v>0.94</v>
      </c>
    </row>
    <row r="44" spans="1:4" x14ac:dyDescent="0.25">
      <c r="A44" t="s">
        <v>13</v>
      </c>
      <c r="B44" t="s">
        <v>40</v>
      </c>
      <c r="C44" t="s">
        <v>2</v>
      </c>
      <c r="D44" s="10">
        <v>0.79</v>
      </c>
    </row>
    <row r="45" spans="1:4" x14ac:dyDescent="0.25">
      <c r="A45" t="s">
        <v>63</v>
      </c>
      <c r="B45" t="s">
        <v>40</v>
      </c>
      <c r="C45" t="s">
        <v>4</v>
      </c>
      <c r="D45" s="10">
        <v>0.75</v>
      </c>
    </row>
    <row r="46" spans="1:4" x14ac:dyDescent="0.25">
      <c r="A46" t="s">
        <v>13</v>
      </c>
      <c r="B46" t="s">
        <v>6</v>
      </c>
      <c r="C46" t="s">
        <v>4</v>
      </c>
      <c r="D46" s="10">
        <v>0.8</v>
      </c>
    </row>
    <row r="47" spans="1:4" x14ac:dyDescent="0.25">
      <c r="A47" t="s">
        <v>78</v>
      </c>
      <c r="B47" t="s">
        <v>40</v>
      </c>
      <c r="C47" t="s">
        <v>1</v>
      </c>
      <c r="D47" s="10">
        <v>0.72</v>
      </c>
    </row>
    <row r="48" spans="1:4" x14ac:dyDescent="0.25">
      <c r="A48" t="s">
        <v>18</v>
      </c>
      <c r="B48" t="s">
        <v>66</v>
      </c>
      <c r="C48" t="s">
        <v>2</v>
      </c>
      <c r="D48" s="10">
        <v>0.91</v>
      </c>
    </row>
    <row r="49" spans="1:6" x14ac:dyDescent="0.25">
      <c r="A49" t="s">
        <v>80</v>
      </c>
      <c r="B49" t="s">
        <v>37</v>
      </c>
      <c r="C49" t="s">
        <v>3</v>
      </c>
      <c r="D49" s="10">
        <v>0.8</v>
      </c>
    </row>
    <row r="50" spans="1:6" x14ac:dyDescent="0.25">
      <c r="A50" t="s">
        <v>53</v>
      </c>
      <c r="B50" t="s">
        <v>65</v>
      </c>
      <c r="C50" t="s">
        <v>1</v>
      </c>
      <c r="D50" s="10">
        <v>0.65</v>
      </c>
    </row>
    <row r="51" spans="1:6" x14ac:dyDescent="0.25">
      <c r="A51" t="s">
        <v>9</v>
      </c>
      <c r="B51" t="s">
        <v>81</v>
      </c>
      <c r="C51" t="s">
        <v>1</v>
      </c>
      <c r="D51" s="10">
        <v>0.88</v>
      </c>
    </row>
    <row r="52" spans="1:6" x14ac:dyDescent="0.25">
      <c r="A52" t="s">
        <v>53</v>
      </c>
      <c r="B52" t="s">
        <v>43</v>
      </c>
      <c r="C52" t="s">
        <v>1</v>
      </c>
      <c r="D52" s="10">
        <v>0.89</v>
      </c>
    </row>
    <row r="53" spans="1:6" x14ac:dyDescent="0.25">
      <c r="A53" t="s">
        <v>59</v>
      </c>
      <c r="B53" t="s">
        <v>64</v>
      </c>
      <c r="C53" t="s">
        <v>2</v>
      </c>
      <c r="D53" s="10">
        <v>0.85</v>
      </c>
    </row>
    <row r="54" spans="1:6" x14ac:dyDescent="0.25">
      <c r="A54" t="s">
        <v>33</v>
      </c>
      <c r="B54" t="s">
        <v>60</v>
      </c>
      <c r="C54" t="s">
        <v>2</v>
      </c>
      <c r="D54" s="10">
        <v>0.72</v>
      </c>
    </row>
    <row r="55" spans="1:6" x14ac:dyDescent="0.25">
      <c r="A55" t="s">
        <v>8</v>
      </c>
      <c r="B55" t="s">
        <v>81</v>
      </c>
      <c r="C55" t="s">
        <v>4</v>
      </c>
      <c r="D55" s="10">
        <v>0.85</v>
      </c>
    </row>
    <row r="56" spans="1:6" x14ac:dyDescent="0.25">
      <c r="A56" t="s">
        <v>56</v>
      </c>
      <c r="B56" t="s">
        <v>5</v>
      </c>
      <c r="C56" t="s">
        <v>3</v>
      </c>
      <c r="D56" s="10">
        <v>0.74</v>
      </c>
    </row>
    <row r="57" spans="1:6" x14ac:dyDescent="0.25">
      <c r="A57" t="s">
        <v>35</v>
      </c>
      <c r="B57" t="s">
        <v>40</v>
      </c>
      <c r="C57" t="s">
        <v>2</v>
      </c>
      <c r="D57" s="10">
        <v>0.75</v>
      </c>
    </row>
    <row r="58" spans="1:6" x14ac:dyDescent="0.25">
      <c r="A58" t="s">
        <v>19</v>
      </c>
      <c r="B58" t="s">
        <v>37</v>
      </c>
      <c r="C58" t="s">
        <v>2</v>
      </c>
      <c r="D58" s="10">
        <v>0.79</v>
      </c>
    </row>
    <row r="59" spans="1:6" x14ac:dyDescent="0.25">
      <c r="A59" t="s">
        <v>35</v>
      </c>
      <c r="B59" t="s">
        <v>70</v>
      </c>
      <c r="C59" t="s">
        <v>1</v>
      </c>
      <c r="D59" s="10">
        <v>0.64</v>
      </c>
    </row>
    <row r="60" spans="1:6" x14ac:dyDescent="0.25">
      <c r="A60" t="s">
        <v>53</v>
      </c>
      <c r="B60" t="s">
        <v>61</v>
      </c>
      <c r="C60" t="s">
        <v>4</v>
      </c>
      <c r="D60" s="10">
        <v>0.73</v>
      </c>
    </row>
    <row r="63" spans="1:6" x14ac:dyDescent="0.25">
      <c r="A63" s="1"/>
      <c r="B63" s="1"/>
      <c r="C63" s="1"/>
      <c r="D63" s="11" t="s">
        <v>181</v>
      </c>
      <c r="E63" s="12"/>
      <c r="F63" s="12"/>
    </row>
    <row r="64" spans="1:6" x14ac:dyDescent="0.25">
      <c r="A64" s="1" t="s">
        <v>182</v>
      </c>
      <c r="B64" s="1" t="s">
        <v>183</v>
      </c>
      <c r="C64" s="1" t="s">
        <v>184</v>
      </c>
      <c r="D64" s="13">
        <v>0.5</v>
      </c>
      <c r="E64" s="13">
        <v>0.8</v>
      </c>
      <c r="F64" s="13">
        <v>0.9</v>
      </c>
    </row>
    <row r="65" spans="1:7" x14ac:dyDescent="0.25">
      <c r="A65" s="1" t="s">
        <v>4</v>
      </c>
      <c r="B65" s="14"/>
      <c r="D65" s="15"/>
      <c r="E65" s="15"/>
      <c r="F65" s="15"/>
    </row>
    <row r="66" spans="1:7" x14ac:dyDescent="0.25">
      <c r="A66" s="1" t="s">
        <v>3</v>
      </c>
      <c r="B66" s="14"/>
      <c r="D66" s="15"/>
      <c r="E66" s="15"/>
      <c r="F66" s="15"/>
    </row>
    <row r="67" spans="1:7" x14ac:dyDescent="0.25">
      <c r="A67" s="1" t="s">
        <v>2</v>
      </c>
      <c r="B67" s="14"/>
      <c r="D67" s="15"/>
      <c r="E67" s="15"/>
      <c r="F67" s="15"/>
    </row>
    <row r="68" spans="1:7" x14ac:dyDescent="0.25">
      <c r="A68" s="1" t="s">
        <v>1</v>
      </c>
      <c r="B68" s="14"/>
      <c r="D68" s="15"/>
      <c r="E68" s="15"/>
      <c r="F68" s="15"/>
    </row>
    <row r="71" spans="1:7" x14ac:dyDescent="0.25">
      <c r="A71" s="1" t="s">
        <v>185</v>
      </c>
    </row>
    <row r="72" spans="1:7" x14ac:dyDescent="0.25">
      <c r="A72" s="1"/>
      <c r="B72" s="1"/>
      <c r="C72" s="1"/>
      <c r="D72" s="11" t="s">
        <v>181</v>
      </c>
      <c r="E72" s="12"/>
      <c r="F72" s="12"/>
    </row>
    <row r="73" spans="1:7" x14ac:dyDescent="0.25">
      <c r="A73" s="1" t="s">
        <v>182</v>
      </c>
      <c r="B73" s="1" t="s">
        <v>183</v>
      </c>
      <c r="C73" s="1" t="s">
        <v>184</v>
      </c>
      <c r="D73" s="13">
        <v>0.5</v>
      </c>
      <c r="E73" s="13">
        <v>0.8</v>
      </c>
      <c r="F73" s="13">
        <v>0.9</v>
      </c>
      <c r="G73" s="13"/>
    </row>
    <row r="74" spans="1:7" x14ac:dyDescent="0.25">
      <c r="A74" s="1" t="s">
        <v>4</v>
      </c>
      <c r="B74" s="16">
        <f>AVERAGEIF(StudentFaculty,A74,StudentFinalGrade)</f>
        <v>0.80692307692307697</v>
      </c>
      <c r="C74" s="8">
        <f>COUNTIF(StudentFaculty,A74)</f>
        <v>13</v>
      </c>
      <c r="D74" s="17">
        <f t="shared" ref="D74:F77" si="0">COUNTIFS(StudentFaculty,$A74,StudentFinalGrade,"&gt;="&amp;D$73)/$C74</f>
        <v>1</v>
      </c>
      <c r="E74" s="17">
        <f t="shared" si="0"/>
        <v>0.53846153846153844</v>
      </c>
      <c r="F74" s="17">
        <f t="shared" si="0"/>
        <v>0.15384615384615385</v>
      </c>
      <c r="G74" s="10"/>
    </row>
    <row r="75" spans="1:7" x14ac:dyDescent="0.25">
      <c r="A75" s="1" t="s">
        <v>3</v>
      </c>
      <c r="B75" s="16">
        <f>AVERAGEIF(StudentFaculty,A75,StudentFinalGrade)</f>
        <v>0.82111111111111112</v>
      </c>
      <c r="C75" s="8">
        <f>COUNTIF(StudentFaculty,A75)</f>
        <v>9</v>
      </c>
      <c r="D75" s="17">
        <f t="shared" si="0"/>
        <v>1</v>
      </c>
      <c r="E75" s="17">
        <f t="shared" si="0"/>
        <v>0.55555555555555558</v>
      </c>
      <c r="F75" s="17">
        <f t="shared" si="0"/>
        <v>0.22222222222222221</v>
      </c>
      <c r="G75" s="10"/>
    </row>
    <row r="76" spans="1:7" x14ac:dyDescent="0.25">
      <c r="A76" s="1" t="s">
        <v>2</v>
      </c>
      <c r="B76" s="16">
        <f>AVERAGEIF(StudentFaculty,A76,StudentFinalGrade)</f>
        <v>0.78769230769230758</v>
      </c>
      <c r="C76" s="8">
        <f>COUNTIF(StudentFaculty,A76)</f>
        <v>13</v>
      </c>
      <c r="D76" s="17">
        <f t="shared" si="0"/>
        <v>1</v>
      </c>
      <c r="E76" s="17">
        <f t="shared" si="0"/>
        <v>0.38461538461538464</v>
      </c>
      <c r="F76" s="17">
        <f t="shared" si="0"/>
        <v>0.15384615384615385</v>
      </c>
      <c r="G76" s="10"/>
    </row>
    <row r="77" spans="1:7" x14ac:dyDescent="0.25">
      <c r="A77" s="1" t="s">
        <v>1</v>
      </c>
      <c r="B77" s="16">
        <f>AVERAGEIF(StudentFaculty,A77,StudentFinalGrade)</f>
        <v>0.70000000000000007</v>
      </c>
      <c r="C77" s="8">
        <f>COUNTIF(StudentFaculty,A77)</f>
        <v>15</v>
      </c>
      <c r="D77" s="17">
        <f t="shared" si="0"/>
        <v>0.93333333333333335</v>
      </c>
      <c r="E77" s="17">
        <f t="shared" si="0"/>
        <v>0.2</v>
      </c>
      <c r="F77" s="17">
        <f t="shared" si="0"/>
        <v>0</v>
      </c>
      <c r="G77" s="10"/>
    </row>
    <row r="79" spans="1:7" x14ac:dyDescent="0.25">
      <c r="E79" s="2"/>
    </row>
    <row r="80" spans="1:7" x14ac:dyDescent="0.25">
      <c r="E80" s="2"/>
    </row>
    <row r="81" spans="5:5" x14ac:dyDescent="0.25">
      <c r="E81" s="2"/>
    </row>
    <row r="82" spans="5:5" x14ac:dyDescent="0.25">
      <c r="E82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6600F-3053-4BF5-AFB0-C098AE7D2BC1}">
  <dimension ref="A1:N54"/>
  <sheetViews>
    <sheetView workbookViewId="0"/>
  </sheetViews>
  <sheetFormatPr defaultRowHeight="15" x14ac:dyDescent="0.25"/>
  <cols>
    <col min="11" max="11" width="6" bestFit="1" customWidth="1"/>
    <col min="12" max="12" width="22.85546875" bestFit="1" customWidth="1"/>
    <col min="13" max="13" width="12.140625" bestFit="1" customWidth="1"/>
    <col min="14" max="14" width="11" bestFit="1" customWidth="1"/>
  </cols>
  <sheetData>
    <row r="1" spans="1:14" x14ac:dyDescent="0.25">
      <c r="A1" s="1" t="s">
        <v>30</v>
      </c>
    </row>
    <row r="2" spans="1:14" x14ac:dyDescent="0.25">
      <c r="A2" s="4" t="s">
        <v>31</v>
      </c>
      <c r="K2" t="s">
        <v>83</v>
      </c>
      <c r="L2" t="s">
        <v>82</v>
      </c>
      <c r="M2" t="s">
        <v>84</v>
      </c>
      <c r="N2" t="s">
        <v>85</v>
      </c>
    </row>
    <row r="3" spans="1:14" x14ac:dyDescent="0.25">
      <c r="K3" t="s">
        <v>86</v>
      </c>
      <c r="L3" t="s">
        <v>1</v>
      </c>
      <c r="M3" t="s">
        <v>87</v>
      </c>
      <c r="N3" t="s">
        <v>88</v>
      </c>
    </row>
    <row r="4" spans="1:14" x14ac:dyDescent="0.25">
      <c r="A4" t="s">
        <v>22</v>
      </c>
      <c r="B4" t="s">
        <v>21</v>
      </c>
      <c r="C4" t="s">
        <v>20</v>
      </c>
      <c r="D4" t="s">
        <v>0</v>
      </c>
      <c r="E4" t="s">
        <v>23</v>
      </c>
      <c r="F4" t="s">
        <v>24</v>
      </c>
      <c r="G4" t="s">
        <v>32</v>
      </c>
      <c r="K4" t="s">
        <v>89</v>
      </c>
      <c r="L4" t="s">
        <v>3</v>
      </c>
      <c r="M4" t="s">
        <v>57</v>
      </c>
      <c r="N4" t="s">
        <v>90</v>
      </c>
    </row>
    <row r="5" spans="1:14" x14ac:dyDescent="0.25">
      <c r="A5" t="s">
        <v>53</v>
      </c>
      <c r="B5" t="s">
        <v>40</v>
      </c>
      <c r="C5" t="s">
        <v>3</v>
      </c>
      <c r="D5" s="5">
        <v>95</v>
      </c>
      <c r="E5">
        <v>0</v>
      </c>
      <c r="F5" t="s">
        <v>25</v>
      </c>
      <c r="G5">
        <v>87</v>
      </c>
      <c r="K5" t="s">
        <v>91</v>
      </c>
      <c r="L5" t="s">
        <v>4</v>
      </c>
      <c r="M5" t="s">
        <v>92</v>
      </c>
      <c r="N5" t="s">
        <v>93</v>
      </c>
    </row>
    <row r="6" spans="1:14" x14ac:dyDescent="0.25">
      <c r="A6" t="s">
        <v>9</v>
      </c>
      <c r="B6" t="s">
        <v>39</v>
      </c>
      <c r="C6" t="s">
        <v>4</v>
      </c>
      <c r="D6" s="5">
        <v>87</v>
      </c>
      <c r="E6">
        <v>0</v>
      </c>
      <c r="F6" t="s">
        <v>26</v>
      </c>
      <c r="G6">
        <v>128</v>
      </c>
      <c r="K6" t="s">
        <v>94</v>
      </c>
      <c r="L6" t="s">
        <v>2</v>
      </c>
      <c r="M6" t="s">
        <v>95</v>
      </c>
      <c r="N6" t="s">
        <v>96</v>
      </c>
    </row>
    <row r="7" spans="1:14" x14ac:dyDescent="0.25">
      <c r="A7" t="s">
        <v>53</v>
      </c>
      <c r="B7" t="s">
        <v>5</v>
      </c>
      <c r="C7" t="s">
        <v>3</v>
      </c>
      <c r="D7" s="5">
        <v>93</v>
      </c>
      <c r="E7">
        <v>0</v>
      </c>
      <c r="F7" t="s">
        <v>27</v>
      </c>
      <c r="G7">
        <v>175</v>
      </c>
    </row>
    <row r="8" spans="1:14" x14ac:dyDescent="0.25">
      <c r="A8" t="s">
        <v>55</v>
      </c>
      <c r="B8" t="s">
        <v>12</v>
      </c>
      <c r="C8" t="s">
        <v>4</v>
      </c>
      <c r="D8" s="5">
        <v>92</v>
      </c>
      <c r="E8">
        <v>5</v>
      </c>
      <c r="F8" t="s">
        <v>28</v>
      </c>
      <c r="G8">
        <v>450</v>
      </c>
    </row>
    <row r="9" spans="1:14" x14ac:dyDescent="0.25">
      <c r="A9" t="s">
        <v>53</v>
      </c>
      <c r="B9" t="s">
        <v>15</v>
      </c>
      <c r="C9" t="s">
        <v>4</v>
      </c>
      <c r="D9" s="5">
        <v>75</v>
      </c>
      <c r="E9">
        <v>0</v>
      </c>
      <c r="F9" t="s">
        <v>26</v>
      </c>
      <c r="G9">
        <v>466</v>
      </c>
      <c r="K9" t="s">
        <v>133</v>
      </c>
      <c r="L9" t="s">
        <v>135</v>
      </c>
    </row>
    <row r="10" spans="1:14" x14ac:dyDescent="0.25">
      <c r="A10" t="s">
        <v>33</v>
      </c>
      <c r="B10" t="s">
        <v>58</v>
      </c>
      <c r="C10" t="s">
        <v>3</v>
      </c>
      <c r="D10" s="5">
        <v>69</v>
      </c>
      <c r="E10">
        <v>1</v>
      </c>
      <c r="F10" t="s">
        <v>29</v>
      </c>
      <c r="G10">
        <v>299</v>
      </c>
      <c r="K10">
        <v>0</v>
      </c>
      <c r="L10" t="s">
        <v>136</v>
      </c>
    </row>
    <row r="11" spans="1:14" x14ac:dyDescent="0.25">
      <c r="A11" t="s">
        <v>67</v>
      </c>
      <c r="B11" t="s">
        <v>34</v>
      </c>
      <c r="C11" t="s">
        <v>2</v>
      </c>
      <c r="D11" s="5">
        <v>76</v>
      </c>
      <c r="E11">
        <v>0</v>
      </c>
      <c r="F11" t="s">
        <v>26</v>
      </c>
      <c r="G11">
        <v>226</v>
      </c>
      <c r="K11">
        <v>1</v>
      </c>
      <c r="L11" t="s">
        <v>137</v>
      </c>
    </row>
    <row r="12" spans="1:14" x14ac:dyDescent="0.25">
      <c r="A12" t="s">
        <v>8</v>
      </c>
      <c r="B12" t="s">
        <v>68</v>
      </c>
      <c r="C12" t="s">
        <v>3</v>
      </c>
      <c r="D12" s="5">
        <v>83</v>
      </c>
      <c r="E12">
        <v>1</v>
      </c>
      <c r="F12" t="s">
        <v>26</v>
      </c>
      <c r="G12">
        <v>350</v>
      </c>
      <c r="K12">
        <v>51</v>
      </c>
      <c r="L12" t="s">
        <v>138</v>
      </c>
    </row>
    <row r="13" spans="1:14" x14ac:dyDescent="0.25">
      <c r="A13" t="s">
        <v>42</v>
      </c>
      <c r="B13" t="s">
        <v>34</v>
      </c>
      <c r="C13" t="s">
        <v>1</v>
      </c>
      <c r="D13" s="5">
        <v>75</v>
      </c>
      <c r="F13" t="s">
        <v>25</v>
      </c>
      <c r="G13">
        <v>381</v>
      </c>
      <c r="K13">
        <v>101</v>
      </c>
      <c r="L13" t="s">
        <v>139</v>
      </c>
    </row>
    <row r="14" spans="1:14" x14ac:dyDescent="0.25">
      <c r="A14" t="s">
        <v>9</v>
      </c>
      <c r="B14" t="s">
        <v>5</v>
      </c>
      <c r="C14" t="s">
        <v>3</v>
      </c>
      <c r="D14" s="5">
        <v>78</v>
      </c>
      <c r="E14">
        <v>4</v>
      </c>
      <c r="F14" t="s">
        <v>25</v>
      </c>
      <c r="G14">
        <v>95</v>
      </c>
      <c r="K14">
        <v>151</v>
      </c>
      <c r="L14" t="s">
        <v>140</v>
      </c>
    </row>
    <row r="15" spans="1:14" x14ac:dyDescent="0.25">
      <c r="A15" t="s">
        <v>41</v>
      </c>
      <c r="B15" t="s">
        <v>10</v>
      </c>
      <c r="C15" t="s">
        <v>2</v>
      </c>
      <c r="D15" s="5">
        <v>65</v>
      </c>
      <c r="E15">
        <v>0</v>
      </c>
      <c r="F15" t="s">
        <v>29</v>
      </c>
      <c r="G15">
        <v>228</v>
      </c>
      <c r="K15">
        <v>201</v>
      </c>
      <c r="L15" t="s">
        <v>141</v>
      </c>
    </row>
    <row r="16" spans="1:14" x14ac:dyDescent="0.25">
      <c r="A16" t="s">
        <v>47</v>
      </c>
      <c r="B16" t="s">
        <v>51</v>
      </c>
      <c r="C16" t="s">
        <v>2</v>
      </c>
      <c r="D16" s="5">
        <v>82</v>
      </c>
      <c r="E16">
        <v>0</v>
      </c>
      <c r="F16" t="s">
        <v>26</v>
      </c>
      <c r="G16">
        <v>403</v>
      </c>
      <c r="K16">
        <v>251</v>
      </c>
      <c r="L16" t="s">
        <v>142</v>
      </c>
    </row>
    <row r="17" spans="1:12" x14ac:dyDescent="0.25">
      <c r="A17" t="s">
        <v>16</v>
      </c>
      <c r="B17" t="s">
        <v>7</v>
      </c>
      <c r="C17" t="s">
        <v>1</v>
      </c>
      <c r="D17" s="5">
        <v>83</v>
      </c>
      <c r="F17" t="s">
        <v>26</v>
      </c>
      <c r="G17">
        <v>419</v>
      </c>
      <c r="K17">
        <v>301</v>
      </c>
      <c r="L17" t="s">
        <v>143</v>
      </c>
    </row>
    <row r="18" spans="1:12" x14ac:dyDescent="0.25">
      <c r="A18" t="s">
        <v>54</v>
      </c>
      <c r="B18" t="s">
        <v>40</v>
      </c>
      <c r="C18" t="s">
        <v>1</v>
      </c>
      <c r="D18" s="5">
        <v>63</v>
      </c>
      <c r="E18">
        <v>2</v>
      </c>
      <c r="F18" t="s">
        <v>27</v>
      </c>
      <c r="G18">
        <v>132</v>
      </c>
      <c r="K18">
        <v>351</v>
      </c>
      <c r="L18" t="s">
        <v>144</v>
      </c>
    </row>
    <row r="19" spans="1:12" x14ac:dyDescent="0.25">
      <c r="A19" t="s">
        <v>69</v>
      </c>
      <c r="B19" t="s">
        <v>70</v>
      </c>
      <c r="C19" t="s">
        <v>4</v>
      </c>
      <c r="D19" s="5">
        <v>74</v>
      </c>
      <c r="E19">
        <v>0</v>
      </c>
      <c r="F19" t="s">
        <v>28</v>
      </c>
      <c r="G19">
        <v>382</v>
      </c>
      <c r="K19">
        <v>401</v>
      </c>
      <c r="L19" t="s">
        <v>145</v>
      </c>
    </row>
    <row r="20" spans="1:12" x14ac:dyDescent="0.25">
      <c r="A20" t="s">
        <v>9</v>
      </c>
      <c r="B20" t="s">
        <v>52</v>
      </c>
      <c r="C20" t="s">
        <v>3</v>
      </c>
      <c r="D20" s="5">
        <v>88</v>
      </c>
      <c r="E20">
        <v>0</v>
      </c>
      <c r="F20" t="s">
        <v>25</v>
      </c>
      <c r="G20">
        <v>483</v>
      </c>
      <c r="K20">
        <v>451</v>
      </c>
      <c r="L20" t="s">
        <v>146</v>
      </c>
    </row>
    <row r="21" spans="1:12" x14ac:dyDescent="0.25">
      <c r="A21" t="s">
        <v>71</v>
      </c>
      <c r="B21" t="s">
        <v>52</v>
      </c>
      <c r="C21" t="s">
        <v>1</v>
      </c>
      <c r="D21" s="5">
        <v>66</v>
      </c>
      <c r="E21">
        <v>5</v>
      </c>
      <c r="F21" t="s">
        <v>28</v>
      </c>
      <c r="G21">
        <v>137</v>
      </c>
      <c r="K21">
        <v>500</v>
      </c>
      <c r="L21" t="s">
        <v>147</v>
      </c>
    </row>
    <row r="22" spans="1:12" x14ac:dyDescent="0.25">
      <c r="A22" t="s">
        <v>72</v>
      </c>
      <c r="B22" t="s">
        <v>45</v>
      </c>
      <c r="C22" t="s">
        <v>1</v>
      </c>
      <c r="D22" s="5">
        <v>69</v>
      </c>
      <c r="E22">
        <v>0</v>
      </c>
      <c r="F22" t="s">
        <v>29</v>
      </c>
      <c r="G22">
        <v>469</v>
      </c>
    </row>
    <row r="23" spans="1:12" x14ac:dyDescent="0.25">
      <c r="A23" t="s">
        <v>33</v>
      </c>
      <c r="B23" t="s">
        <v>70</v>
      </c>
      <c r="C23" t="s">
        <v>4</v>
      </c>
      <c r="D23" s="5">
        <v>84</v>
      </c>
      <c r="E23">
        <v>0</v>
      </c>
      <c r="F23" t="s">
        <v>27</v>
      </c>
      <c r="G23">
        <v>89</v>
      </c>
    </row>
    <row r="24" spans="1:12" x14ac:dyDescent="0.25">
      <c r="A24" t="s">
        <v>38</v>
      </c>
      <c r="B24" t="s">
        <v>17</v>
      </c>
      <c r="C24" t="s">
        <v>1</v>
      </c>
      <c r="D24" s="5">
        <v>68</v>
      </c>
      <c r="E24">
        <v>0</v>
      </c>
      <c r="F24" t="s">
        <v>28</v>
      </c>
      <c r="G24">
        <v>357</v>
      </c>
    </row>
    <row r="25" spans="1:12" x14ac:dyDescent="0.25">
      <c r="A25" t="s">
        <v>73</v>
      </c>
      <c r="B25" t="s">
        <v>46</v>
      </c>
      <c r="C25" t="s">
        <v>4</v>
      </c>
      <c r="D25" s="5">
        <v>84</v>
      </c>
      <c r="E25">
        <v>0</v>
      </c>
      <c r="F25" t="s">
        <v>29</v>
      </c>
      <c r="G25">
        <v>471</v>
      </c>
    </row>
    <row r="26" spans="1:12" x14ac:dyDescent="0.25">
      <c r="A26" t="s">
        <v>38</v>
      </c>
      <c r="B26" t="s">
        <v>15</v>
      </c>
      <c r="C26" t="s">
        <v>1</v>
      </c>
      <c r="D26" s="5">
        <v>67</v>
      </c>
      <c r="E26">
        <v>5</v>
      </c>
      <c r="F26" t="s">
        <v>28</v>
      </c>
      <c r="G26">
        <v>90</v>
      </c>
    </row>
    <row r="27" spans="1:12" x14ac:dyDescent="0.25">
      <c r="A27" t="s">
        <v>72</v>
      </c>
      <c r="B27" t="s">
        <v>74</v>
      </c>
      <c r="C27" t="s">
        <v>4</v>
      </c>
      <c r="D27" s="5">
        <v>76</v>
      </c>
      <c r="E27">
        <v>0</v>
      </c>
      <c r="F27" t="s">
        <v>29</v>
      </c>
      <c r="G27">
        <v>479</v>
      </c>
    </row>
    <row r="28" spans="1:12" x14ac:dyDescent="0.25">
      <c r="A28" t="s">
        <v>49</v>
      </c>
      <c r="B28" t="s">
        <v>34</v>
      </c>
      <c r="C28" t="s">
        <v>1</v>
      </c>
      <c r="D28" s="5">
        <v>70</v>
      </c>
      <c r="F28" t="s">
        <v>26</v>
      </c>
      <c r="G28">
        <v>215</v>
      </c>
    </row>
    <row r="29" spans="1:12" x14ac:dyDescent="0.25">
      <c r="A29" t="s">
        <v>11</v>
      </c>
      <c r="B29" t="s">
        <v>40</v>
      </c>
      <c r="C29" t="s">
        <v>4</v>
      </c>
      <c r="D29" s="5">
        <v>92</v>
      </c>
      <c r="F29" t="s">
        <v>26</v>
      </c>
      <c r="G29">
        <v>62</v>
      </c>
    </row>
    <row r="30" spans="1:12" x14ac:dyDescent="0.25">
      <c r="A30" t="s">
        <v>16</v>
      </c>
      <c r="B30" t="s">
        <v>36</v>
      </c>
      <c r="C30" t="s">
        <v>2</v>
      </c>
      <c r="D30" s="5">
        <v>85</v>
      </c>
      <c r="E30">
        <v>0</v>
      </c>
      <c r="F30" t="s">
        <v>28</v>
      </c>
      <c r="G30">
        <v>77</v>
      </c>
    </row>
    <row r="31" spans="1:12" x14ac:dyDescent="0.25">
      <c r="A31" t="s">
        <v>48</v>
      </c>
      <c r="B31" t="s">
        <v>74</v>
      </c>
      <c r="C31" t="s">
        <v>1</v>
      </c>
      <c r="D31" s="5">
        <v>64</v>
      </c>
      <c r="E31">
        <v>3</v>
      </c>
      <c r="F31" t="s">
        <v>27</v>
      </c>
      <c r="G31">
        <v>438</v>
      </c>
    </row>
    <row r="32" spans="1:12" x14ac:dyDescent="0.25">
      <c r="A32" t="s">
        <v>50</v>
      </c>
      <c r="B32" t="s">
        <v>14</v>
      </c>
      <c r="C32" t="s">
        <v>3</v>
      </c>
      <c r="D32" s="5">
        <v>79</v>
      </c>
      <c r="E32">
        <v>0</v>
      </c>
      <c r="F32" t="s">
        <v>25</v>
      </c>
      <c r="G32">
        <v>162</v>
      </c>
    </row>
    <row r="33" spans="1:7" x14ac:dyDescent="0.25">
      <c r="A33" t="s">
        <v>75</v>
      </c>
      <c r="B33" t="s">
        <v>70</v>
      </c>
      <c r="C33" t="s">
        <v>1</v>
      </c>
      <c r="D33" s="5">
        <v>47</v>
      </c>
      <c r="E33">
        <v>0</v>
      </c>
      <c r="F33" t="s">
        <v>29</v>
      </c>
      <c r="G33">
        <v>153</v>
      </c>
    </row>
    <row r="34" spans="1:7" x14ac:dyDescent="0.25">
      <c r="A34" t="s">
        <v>76</v>
      </c>
      <c r="B34" t="s">
        <v>44</v>
      </c>
      <c r="C34" t="s">
        <v>4</v>
      </c>
      <c r="D34" s="5">
        <v>72</v>
      </c>
      <c r="E34">
        <v>4</v>
      </c>
      <c r="F34" t="s">
        <v>29</v>
      </c>
      <c r="G34">
        <v>215</v>
      </c>
    </row>
    <row r="35" spans="1:7" x14ac:dyDescent="0.25">
      <c r="A35" t="s">
        <v>16</v>
      </c>
      <c r="B35" t="s">
        <v>77</v>
      </c>
      <c r="C35" t="s">
        <v>2</v>
      </c>
      <c r="D35" s="5">
        <v>66</v>
      </c>
      <c r="E35">
        <v>1</v>
      </c>
      <c r="F35" t="s">
        <v>25</v>
      </c>
      <c r="G35">
        <v>242</v>
      </c>
    </row>
    <row r="36" spans="1:7" x14ac:dyDescent="0.25">
      <c r="A36" t="s">
        <v>78</v>
      </c>
      <c r="B36" t="s">
        <v>79</v>
      </c>
      <c r="C36" t="s">
        <v>2</v>
      </c>
      <c r="D36" s="5">
        <v>75</v>
      </c>
      <c r="E36">
        <v>0</v>
      </c>
      <c r="F36" t="s">
        <v>28</v>
      </c>
      <c r="G36">
        <v>443</v>
      </c>
    </row>
    <row r="37" spans="1:7" x14ac:dyDescent="0.25">
      <c r="A37" t="s">
        <v>49</v>
      </c>
      <c r="B37" t="s">
        <v>62</v>
      </c>
      <c r="C37" t="s">
        <v>2</v>
      </c>
      <c r="D37" s="5">
        <v>94</v>
      </c>
      <c r="E37">
        <v>3</v>
      </c>
      <c r="F37" t="s">
        <v>25</v>
      </c>
      <c r="G37">
        <v>112</v>
      </c>
    </row>
    <row r="38" spans="1:7" x14ac:dyDescent="0.25">
      <c r="A38" t="s">
        <v>13</v>
      </c>
      <c r="B38" t="s">
        <v>40</v>
      </c>
      <c r="C38" t="s">
        <v>2</v>
      </c>
      <c r="D38" s="5">
        <v>79</v>
      </c>
      <c r="E38">
        <v>5</v>
      </c>
      <c r="F38" t="s">
        <v>26</v>
      </c>
      <c r="G38">
        <v>160</v>
      </c>
    </row>
    <row r="39" spans="1:7" x14ac:dyDescent="0.25">
      <c r="A39" t="s">
        <v>63</v>
      </c>
      <c r="B39" t="s">
        <v>40</v>
      </c>
      <c r="C39" t="s">
        <v>4</v>
      </c>
      <c r="D39" s="5">
        <v>75</v>
      </c>
      <c r="E39">
        <v>0</v>
      </c>
      <c r="F39" t="s">
        <v>27</v>
      </c>
      <c r="G39">
        <v>49</v>
      </c>
    </row>
    <row r="40" spans="1:7" x14ac:dyDescent="0.25">
      <c r="A40" t="s">
        <v>13</v>
      </c>
      <c r="B40" t="s">
        <v>6</v>
      </c>
      <c r="C40" t="s">
        <v>4</v>
      </c>
      <c r="D40" s="5">
        <v>80</v>
      </c>
      <c r="E40">
        <v>2</v>
      </c>
      <c r="F40" t="s">
        <v>25</v>
      </c>
      <c r="G40">
        <v>351</v>
      </c>
    </row>
    <row r="41" spans="1:7" x14ac:dyDescent="0.25">
      <c r="A41" t="s">
        <v>78</v>
      </c>
      <c r="B41" t="s">
        <v>40</v>
      </c>
      <c r="C41" t="s">
        <v>1</v>
      </c>
      <c r="D41" s="5">
        <v>72</v>
      </c>
      <c r="E41">
        <v>0</v>
      </c>
      <c r="F41" t="s">
        <v>26</v>
      </c>
      <c r="G41">
        <v>260</v>
      </c>
    </row>
    <row r="42" spans="1:7" x14ac:dyDescent="0.25">
      <c r="A42" t="s">
        <v>18</v>
      </c>
      <c r="B42" t="s">
        <v>66</v>
      </c>
      <c r="C42" t="s">
        <v>2</v>
      </c>
      <c r="D42" s="5">
        <v>91</v>
      </c>
      <c r="E42">
        <v>6</v>
      </c>
      <c r="F42" t="s">
        <v>29</v>
      </c>
      <c r="G42">
        <v>304</v>
      </c>
    </row>
    <row r="43" spans="1:7" x14ac:dyDescent="0.25">
      <c r="A43" t="s">
        <v>80</v>
      </c>
      <c r="B43" t="s">
        <v>37</v>
      </c>
      <c r="C43" t="s">
        <v>3</v>
      </c>
      <c r="D43" s="5">
        <v>80</v>
      </c>
      <c r="E43">
        <v>0</v>
      </c>
      <c r="F43" t="s">
        <v>27</v>
      </c>
      <c r="G43">
        <v>95</v>
      </c>
    </row>
    <row r="44" spans="1:7" x14ac:dyDescent="0.25">
      <c r="A44" t="s">
        <v>53</v>
      </c>
      <c r="B44" t="s">
        <v>65</v>
      </c>
      <c r="C44" t="s">
        <v>1</v>
      </c>
      <c r="D44" s="5">
        <v>65</v>
      </c>
      <c r="E44">
        <v>3</v>
      </c>
      <c r="F44" t="s">
        <v>25</v>
      </c>
      <c r="G44">
        <v>455</v>
      </c>
    </row>
    <row r="45" spans="1:7" x14ac:dyDescent="0.25">
      <c r="A45" t="s">
        <v>9</v>
      </c>
      <c r="B45" t="s">
        <v>81</v>
      </c>
      <c r="C45" t="s">
        <v>1</v>
      </c>
      <c r="D45" s="5">
        <v>88</v>
      </c>
      <c r="E45">
        <v>0</v>
      </c>
      <c r="F45" t="s">
        <v>25</v>
      </c>
      <c r="G45">
        <v>430</v>
      </c>
    </row>
    <row r="46" spans="1:7" x14ac:dyDescent="0.25">
      <c r="A46" t="s">
        <v>53</v>
      </c>
      <c r="B46" t="s">
        <v>43</v>
      </c>
      <c r="C46" t="s">
        <v>1</v>
      </c>
      <c r="D46" s="5">
        <v>89</v>
      </c>
      <c r="F46" t="s">
        <v>28</v>
      </c>
      <c r="G46">
        <v>66</v>
      </c>
    </row>
    <row r="47" spans="1:7" x14ac:dyDescent="0.25">
      <c r="A47" t="s">
        <v>59</v>
      </c>
      <c r="B47" t="s">
        <v>64</v>
      </c>
      <c r="C47" t="s">
        <v>2</v>
      </c>
      <c r="D47" s="5">
        <v>85</v>
      </c>
      <c r="E47">
        <v>0</v>
      </c>
      <c r="F47" t="s">
        <v>27</v>
      </c>
      <c r="G47">
        <v>427</v>
      </c>
    </row>
    <row r="48" spans="1:7" x14ac:dyDescent="0.25">
      <c r="A48" t="s">
        <v>33</v>
      </c>
      <c r="B48" t="s">
        <v>60</v>
      </c>
      <c r="C48" t="s">
        <v>2</v>
      </c>
      <c r="D48" s="5">
        <v>72</v>
      </c>
      <c r="E48">
        <v>0</v>
      </c>
      <c r="F48" t="s">
        <v>27</v>
      </c>
      <c r="G48">
        <v>481</v>
      </c>
    </row>
    <row r="49" spans="1:7" x14ac:dyDescent="0.25">
      <c r="A49" t="s">
        <v>8</v>
      </c>
      <c r="B49" t="s">
        <v>81</v>
      </c>
      <c r="C49" t="s">
        <v>4</v>
      </c>
      <c r="D49" s="5">
        <v>85</v>
      </c>
      <c r="E49">
        <v>0</v>
      </c>
      <c r="F49" t="s">
        <v>27</v>
      </c>
      <c r="G49">
        <v>184</v>
      </c>
    </row>
    <row r="50" spans="1:7" x14ac:dyDescent="0.25">
      <c r="A50" t="s">
        <v>56</v>
      </c>
      <c r="B50" t="s">
        <v>5</v>
      </c>
      <c r="C50" t="s">
        <v>3</v>
      </c>
      <c r="D50" s="5">
        <v>74</v>
      </c>
      <c r="E50">
        <v>4</v>
      </c>
      <c r="F50" t="s">
        <v>26</v>
      </c>
      <c r="G50">
        <v>318</v>
      </c>
    </row>
    <row r="51" spans="1:7" x14ac:dyDescent="0.25">
      <c r="A51" t="s">
        <v>35</v>
      </c>
      <c r="B51" t="s">
        <v>40</v>
      </c>
      <c r="C51" t="s">
        <v>2</v>
      </c>
      <c r="D51" s="5">
        <v>75</v>
      </c>
      <c r="F51" t="s">
        <v>27</v>
      </c>
      <c r="G51">
        <v>416</v>
      </c>
    </row>
    <row r="52" spans="1:7" x14ac:dyDescent="0.25">
      <c r="A52" t="s">
        <v>19</v>
      </c>
      <c r="B52" t="s">
        <v>37</v>
      </c>
      <c r="C52" t="s">
        <v>2</v>
      </c>
      <c r="D52" s="5">
        <v>79</v>
      </c>
      <c r="E52">
        <v>1</v>
      </c>
      <c r="F52" t="s">
        <v>26</v>
      </c>
      <c r="G52">
        <v>159</v>
      </c>
    </row>
    <row r="53" spans="1:7" x14ac:dyDescent="0.25">
      <c r="A53" t="s">
        <v>35</v>
      </c>
      <c r="B53" t="s">
        <v>70</v>
      </c>
      <c r="C53" t="s">
        <v>1</v>
      </c>
      <c r="D53" s="5">
        <v>64</v>
      </c>
      <c r="E53">
        <v>0</v>
      </c>
      <c r="F53" t="s">
        <v>25</v>
      </c>
      <c r="G53">
        <v>493</v>
      </c>
    </row>
    <row r="54" spans="1:7" x14ac:dyDescent="0.25">
      <c r="A54" t="s">
        <v>53</v>
      </c>
      <c r="B54" t="s">
        <v>61</v>
      </c>
      <c r="C54" t="s">
        <v>4</v>
      </c>
      <c r="D54" s="5">
        <v>73</v>
      </c>
      <c r="E54">
        <v>0</v>
      </c>
      <c r="F54" t="s">
        <v>28</v>
      </c>
      <c r="G54">
        <v>495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FF925-FBC9-4A00-BD73-6F8568E86533}">
  <dimension ref="A1"/>
  <sheetViews>
    <sheetView workbookViewId="0"/>
  </sheetViews>
  <sheetFormatPr defaultRowHeight="15" x14ac:dyDescent="0.25"/>
  <cols>
    <col min="2" max="2" width="12" bestFit="1" customWidth="1"/>
  </cols>
  <sheetData>
    <row r="1" spans="1:1" x14ac:dyDescent="0.25">
      <c r="A1" s="1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FC692-CEEB-41FF-8A4C-7E058CA7F413}">
  <dimension ref="A1:N54"/>
  <sheetViews>
    <sheetView workbookViewId="0">
      <selection sqref="A1:A2"/>
    </sheetView>
  </sheetViews>
  <sheetFormatPr defaultRowHeight="15" x14ac:dyDescent="0.25"/>
  <cols>
    <col min="11" max="11" width="6" bestFit="1" customWidth="1"/>
    <col min="12" max="12" width="22.85546875" bestFit="1" customWidth="1"/>
    <col min="13" max="13" width="12.140625" bestFit="1" customWidth="1"/>
    <col min="14" max="14" width="11" bestFit="1" customWidth="1"/>
  </cols>
  <sheetData>
    <row r="1" spans="1:14" x14ac:dyDescent="0.25">
      <c r="A1" s="1" t="s">
        <v>116</v>
      </c>
    </row>
    <row r="2" spans="1:14" x14ac:dyDescent="0.25">
      <c r="A2" s="4" t="s">
        <v>117</v>
      </c>
      <c r="K2" t="s">
        <v>83</v>
      </c>
      <c r="L2" t="s">
        <v>82</v>
      </c>
      <c r="M2" t="s">
        <v>84</v>
      </c>
      <c r="N2" t="s">
        <v>85</v>
      </c>
    </row>
    <row r="3" spans="1:14" x14ac:dyDescent="0.25">
      <c r="K3" t="s">
        <v>86</v>
      </c>
      <c r="L3" t="s">
        <v>1</v>
      </c>
      <c r="M3" t="s">
        <v>87</v>
      </c>
      <c r="N3" t="s">
        <v>88</v>
      </c>
    </row>
    <row r="4" spans="1:14" x14ac:dyDescent="0.25">
      <c r="A4" t="s">
        <v>22</v>
      </c>
      <c r="B4" t="s">
        <v>21</v>
      </c>
      <c r="C4" t="s">
        <v>20</v>
      </c>
      <c r="D4" t="s">
        <v>0</v>
      </c>
      <c r="E4" t="s">
        <v>23</v>
      </c>
      <c r="F4" t="s">
        <v>24</v>
      </c>
      <c r="G4" t="s">
        <v>32</v>
      </c>
      <c r="K4" t="s">
        <v>89</v>
      </c>
      <c r="L4" t="s">
        <v>3</v>
      </c>
      <c r="M4" t="s">
        <v>57</v>
      </c>
      <c r="N4" t="s">
        <v>90</v>
      </c>
    </row>
    <row r="5" spans="1:14" x14ac:dyDescent="0.25">
      <c r="A5" t="s">
        <v>53</v>
      </c>
      <c r="B5" t="s">
        <v>40</v>
      </c>
      <c r="C5" t="s">
        <v>3</v>
      </c>
      <c r="D5" s="5">
        <v>95</v>
      </c>
      <c r="E5">
        <v>0</v>
      </c>
      <c r="F5" t="s">
        <v>25</v>
      </c>
      <c r="G5">
        <v>87</v>
      </c>
      <c r="K5" t="s">
        <v>91</v>
      </c>
      <c r="L5" t="s">
        <v>4</v>
      </c>
      <c r="M5" t="s">
        <v>92</v>
      </c>
      <c r="N5" t="s">
        <v>93</v>
      </c>
    </row>
    <row r="6" spans="1:14" x14ac:dyDescent="0.25">
      <c r="A6" t="s">
        <v>9</v>
      </c>
      <c r="B6" t="s">
        <v>39</v>
      </c>
      <c r="C6" t="s">
        <v>4</v>
      </c>
      <c r="D6" s="5">
        <v>87</v>
      </c>
      <c r="E6">
        <v>0</v>
      </c>
      <c r="F6" t="s">
        <v>26</v>
      </c>
      <c r="G6">
        <v>128</v>
      </c>
      <c r="K6" t="s">
        <v>94</v>
      </c>
      <c r="L6" t="s">
        <v>2</v>
      </c>
      <c r="M6" t="s">
        <v>95</v>
      </c>
      <c r="N6" t="s">
        <v>96</v>
      </c>
    </row>
    <row r="7" spans="1:14" x14ac:dyDescent="0.25">
      <c r="A7" t="s">
        <v>53</v>
      </c>
      <c r="B7" t="s">
        <v>5</v>
      </c>
      <c r="C7" t="s">
        <v>3</v>
      </c>
      <c r="D7" s="5">
        <v>93</v>
      </c>
      <c r="E7">
        <v>0</v>
      </c>
      <c r="F7" t="s">
        <v>27</v>
      </c>
      <c r="G7">
        <v>175</v>
      </c>
    </row>
    <row r="8" spans="1:14" x14ac:dyDescent="0.25">
      <c r="A8" t="s">
        <v>55</v>
      </c>
      <c r="B8" t="s">
        <v>12</v>
      </c>
      <c r="C8" t="s">
        <v>4</v>
      </c>
      <c r="D8" s="5">
        <v>92</v>
      </c>
      <c r="E8">
        <v>5</v>
      </c>
      <c r="F8" t="s">
        <v>28</v>
      </c>
      <c r="G8">
        <v>450</v>
      </c>
    </row>
    <row r="9" spans="1:14" x14ac:dyDescent="0.25">
      <c r="A9" t="s">
        <v>53</v>
      </c>
      <c r="B9" t="s">
        <v>15</v>
      </c>
      <c r="C9" t="s">
        <v>4</v>
      </c>
      <c r="D9" s="5">
        <v>75</v>
      </c>
      <c r="E9">
        <v>0</v>
      </c>
      <c r="F9" t="s">
        <v>26</v>
      </c>
      <c r="G9">
        <v>466</v>
      </c>
      <c r="K9" t="s">
        <v>133</v>
      </c>
      <c r="L9" t="s">
        <v>135</v>
      </c>
    </row>
    <row r="10" spans="1:14" x14ac:dyDescent="0.25">
      <c r="A10" t="s">
        <v>33</v>
      </c>
      <c r="B10" t="s">
        <v>58</v>
      </c>
      <c r="C10" t="s">
        <v>3</v>
      </c>
      <c r="D10" s="5">
        <v>69</v>
      </c>
      <c r="E10">
        <v>1</v>
      </c>
      <c r="F10" t="s">
        <v>29</v>
      </c>
      <c r="G10">
        <v>299</v>
      </c>
      <c r="K10">
        <v>0</v>
      </c>
      <c r="L10" t="s">
        <v>136</v>
      </c>
    </row>
    <row r="11" spans="1:14" x14ac:dyDescent="0.25">
      <c r="A11" t="s">
        <v>67</v>
      </c>
      <c r="B11" t="s">
        <v>34</v>
      </c>
      <c r="C11" t="s">
        <v>2</v>
      </c>
      <c r="D11" s="5">
        <v>76</v>
      </c>
      <c r="E11">
        <v>0</v>
      </c>
      <c r="F11" t="s">
        <v>26</v>
      </c>
      <c r="G11">
        <v>226</v>
      </c>
      <c r="K11">
        <v>1</v>
      </c>
      <c r="L11" t="s">
        <v>137</v>
      </c>
    </row>
    <row r="12" spans="1:14" x14ac:dyDescent="0.25">
      <c r="A12" t="s">
        <v>8</v>
      </c>
      <c r="B12" t="s">
        <v>68</v>
      </c>
      <c r="C12" t="s">
        <v>3</v>
      </c>
      <c r="D12" s="5">
        <v>83</v>
      </c>
      <c r="E12">
        <v>1</v>
      </c>
      <c r="F12" t="s">
        <v>26</v>
      </c>
      <c r="G12">
        <v>350</v>
      </c>
      <c r="K12">
        <v>51</v>
      </c>
      <c r="L12" t="s">
        <v>138</v>
      </c>
    </row>
    <row r="13" spans="1:14" x14ac:dyDescent="0.25">
      <c r="A13" t="s">
        <v>42</v>
      </c>
      <c r="B13" t="s">
        <v>34</v>
      </c>
      <c r="C13" t="s">
        <v>1</v>
      </c>
      <c r="D13" s="5">
        <v>75</v>
      </c>
      <c r="F13" t="s">
        <v>25</v>
      </c>
      <c r="G13">
        <v>381</v>
      </c>
      <c r="K13">
        <v>101</v>
      </c>
      <c r="L13" t="s">
        <v>139</v>
      </c>
    </row>
    <row r="14" spans="1:14" x14ac:dyDescent="0.25">
      <c r="A14" t="s">
        <v>9</v>
      </c>
      <c r="B14" t="s">
        <v>5</v>
      </c>
      <c r="C14" t="s">
        <v>3</v>
      </c>
      <c r="D14" s="5">
        <v>78</v>
      </c>
      <c r="E14">
        <v>4</v>
      </c>
      <c r="F14" t="s">
        <v>25</v>
      </c>
      <c r="G14">
        <v>95</v>
      </c>
      <c r="K14">
        <v>151</v>
      </c>
      <c r="L14" t="s">
        <v>140</v>
      </c>
    </row>
    <row r="15" spans="1:14" x14ac:dyDescent="0.25">
      <c r="A15" t="s">
        <v>41</v>
      </c>
      <c r="B15" t="s">
        <v>10</v>
      </c>
      <c r="C15" t="s">
        <v>2</v>
      </c>
      <c r="D15" s="5">
        <v>65</v>
      </c>
      <c r="E15">
        <v>0</v>
      </c>
      <c r="F15" t="s">
        <v>29</v>
      </c>
      <c r="G15">
        <v>228</v>
      </c>
      <c r="K15">
        <v>201</v>
      </c>
      <c r="L15" t="s">
        <v>141</v>
      </c>
    </row>
    <row r="16" spans="1:14" x14ac:dyDescent="0.25">
      <c r="A16" t="s">
        <v>47</v>
      </c>
      <c r="B16" t="s">
        <v>51</v>
      </c>
      <c r="C16" t="s">
        <v>2</v>
      </c>
      <c r="D16" s="5">
        <v>82</v>
      </c>
      <c r="E16">
        <v>0</v>
      </c>
      <c r="F16" t="s">
        <v>26</v>
      </c>
      <c r="G16">
        <v>403</v>
      </c>
      <c r="K16">
        <v>251</v>
      </c>
      <c r="L16" t="s">
        <v>142</v>
      </c>
    </row>
    <row r="17" spans="1:12" x14ac:dyDescent="0.25">
      <c r="A17" t="s">
        <v>16</v>
      </c>
      <c r="B17" t="s">
        <v>7</v>
      </c>
      <c r="C17" t="s">
        <v>1</v>
      </c>
      <c r="D17" s="5">
        <v>83</v>
      </c>
      <c r="F17" t="s">
        <v>26</v>
      </c>
      <c r="G17">
        <v>419</v>
      </c>
      <c r="K17">
        <v>301</v>
      </c>
      <c r="L17" t="s">
        <v>143</v>
      </c>
    </row>
    <row r="18" spans="1:12" x14ac:dyDescent="0.25">
      <c r="A18" t="s">
        <v>54</v>
      </c>
      <c r="B18" t="s">
        <v>40</v>
      </c>
      <c r="C18" t="s">
        <v>1</v>
      </c>
      <c r="D18" s="5">
        <v>63</v>
      </c>
      <c r="E18">
        <v>2</v>
      </c>
      <c r="F18" t="s">
        <v>27</v>
      </c>
      <c r="G18">
        <v>132</v>
      </c>
      <c r="K18">
        <v>351</v>
      </c>
      <c r="L18" t="s">
        <v>144</v>
      </c>
    </row>
    <row r="19" spans="1:12" x14ac:dyDescent="0.25">
      <c r="A19" t="s">
        <v>69</v>
      </c>
      <c r="B19" t="s">
        <v>70</v>
      </c>
      <c r="C19" t="s">
        <v>4</v>
      </c>
      <c r="D19" s="5">
        <v>74</v>
      </c>
      <c r="E19">
        <v>0</v>
      </c>
      <c r="F19" t="s">
        <v>28</v>
      </c>
      <c r="G19">
        <v>382</v>
      </c>
      <c r="K19">
        <v>401</v>
      </c>
      <c r="L19" t="s">
        <v>145</v>
      </c>
    </row>
    <row r="20" spans="1:12" x14ac:dyDescent="0.25">
      <c r="A20" t="s">
        <v>9</v>
      </c>
      <c r="B20" t="s">
        <v>52</v>
      </c>
      <c r="C20" t="s">
        <v>3</v>
      </c>
      <c r="D20" s="5">
        <v>88</v>
      </c>
      <c r="E20">
        <v>0</v>
      </c>
      <c r="F20" t="s">
        <v>25</v>
      </c>
      <c r="G20">
        <v>483</v>
      </c>
      <c r="K20">
        <v>451</v>
      </c>
      <c r="L20" t="s">
        <v>146</v>
      </c>
    </row>
    <row r="21" spans="1:12" x14ac:dyDescent="0.25">
      <c r="A21" t="s">
        <v>71</v>
      </c>
      <c r="B21" t="s">
        <v>52</v>
      </c>
      <c r="C21" t="s">
        <v>1</v>
      </c>
      <c r="D21" s="5">
        <v>66</v>
      </c>
      <c r="E21">
        <v>5</v>
      </c>
      <c r="F21" t="s">
        <v>28</v>
      </c>
      <c r="G21">
        <v>137</v>
      </c>
      <c r="K21">
        <v>500</v>
      </c>
      <c r="L21" t="s">
        <v>147</v>
      </c>
    </row>
    <row r="22" spans="1:12" x14ac:dyDescent="0.25">
      <c r="A22" t="s">
        <v>72</v>
      </c>
      <c r="B22" t="s">
        <v>45</v>
      </c>
      <c r="C22" t="s">
        <v>1</v>
      </c>
      <c r="D22" s="5">
        <v>69</v>
      </c>
      <c r="E22">
        <v>0</v>
      </c>
      <c r="F22" t="s">
        <v>29</v>
      </c>
      <c r="G22">
        <v>469</v>
      </c>
    </row>
    <row r="23" spans="1:12" x14ac:dyDescent="0.25">
      <c r="A23" t="s">
        <v>33</v>
      </c>
      <c r="B23" t="s">
        <v>70</v>
      </c>
      <c r="C23" t="s">
        <v>4</v>
      </c>
      <c r="D23" s="5">
        <v>84</v>
      </c>
      <c r="E23">
        <v>0</v>
      </c>
      <c r="F23" t="s">
        <v>27</v>
      </c>
      <c r="G23">
        <v>89</v>
      </c>
    </row>
    <row r="24" spans="1:12" x14ac:dyDescent="0.25">
      <c r="A24" t="s">
        <v>38</v>
      </c>
      <c r="B24" t="s">
        <v>17</v>
      </c>
      <c r="C24" t="s">
        <v>1</v>
      </c>
      <c r="D24" s="5">
        <v>68</v>
      </c>
      <c r="E24">
        <v>0</v>
      </c>
      <c r="F24" t="s">
        <v>28</v>
      </c>
      <c r="G24">
        <v>357</v>
      </c>
    </row>
    <row r="25" spans="1:12" x14ac:dyDescent="0.25">
      <c r="A25" t="s">
        <v>73</v>
      </c>
      <c r="B25" t="s">
        <v>46</v>
      </c>
      <c r="C25" t="s">
        <v>4</v>
      </c>
      <c r="D25" s="5">
        <v>84</v>
      </c>
      <c r="E25">
        <v>0</v>
      </c>
      <c r="F25" t="s">
        <v>29</v>
      </c>
      <c r="G25">
        <v>471</v>
      </c>
    </row>
    <row r="26" spans="1:12" x14ac:dyDescent="0.25">
      <c r="A26" t="s">
        <v>38</v>
      </c>
      <c r="B26" t="s">
        <v>15</v>
      </c>
      <c r="C26" t="s">
        <v>1</v>
      </c>
      <c r="D26" s="5">
        <v>67</v>
      </c>
      <c r="E26">
        <v>5</v>
      </c>
      <c r="F26" t="s">
        <v>28</v>
      </c>
      <c r="G26">
        <v>90</v>
      </c>
    </row>
    <row r="27" spans="1:12" x14ac:dyDescent="0.25">
      <c r="A27" t="s">
        <v>72</v>
      </c>
      <c r="B27" t="s">
        <v>74</v>
      </c>
      <c r="C27" t="s">
        <v>4</v>
      </c>
      <c r="D27" s="5">
        <v>76</v>
      </c>
      <c r="E27">
        <v>0</v>
      </c>
      <c r="F27" t="s">
        <v>29</v>
      </c>
      <c r="G27">
        <v>479</v>
      </c>
    </row>
    <row r="28" spans="1:12" x14ac:dyDescent="0.25">
      <c r="A28" t="s">
        <v>49</v>
      </c>
      <c r="B28" t="s">
        <v>34</v>
      </c>
      <c r="C28" t="s">
        <v>1</v>
      </c>
      <c r="D28" s="5">
        <v>70</v>
      </c>
      <c r="F28" t="s">
        <v>26</v>
      </c>
      <c r="G28">
        <v>215</v>
      </c>
    </row>
    <row r="29" spans="1:12" x14ac:dyDescent="0.25">
      <c r="A29" t="s">
        <v>11</v>
      </c>
      <c r="B29" t="s">
        <v>40</v>
      </c>
      <c r="C29" t="s">
        <v>4</v>
      </c>
      <c r="D29" s="5">
        <v>92</v>
      </c>
      <c r="F29" t="s">
        <v>26</v>
      </c>
      <c r="G29">
        <v>62</v>
      </c>
    </row>
    <row r="30" spans="1:12" x14ac:dyDescent="0.25">
      <c r="A30" t="s">
        <v>16</v>
      </c>
      <c r="B30" t="s">
        <v>36</v>
      </c>
      <c r="C30" t="s">
        <v>2</v>
      </c>
      <c r="D30" s="5">
        <v>85</v>
      </c>
      <c r="E30">
        <v>0</v>
      </c>
      <c r="F30" t="s">
        <v>28</v>
      </c>
      <c r="G30">
        <v>77</v>
      </c>
    </row>
    <row r="31" spans="1:12" x14ac:dyDescent="0.25">
      <c r="A31" t="s">
        <v>48</v>
      </c>
      <c r="B31" t="s">
        <v>74</v>
      </c>
      <c r="C31" t="s">
        <v>1</v>
      </c>
      <c r="D31" s="5">
        <v>64</v>
      </c>
      <c r="E31">
        <v>3</v>
      </c>
      <c r="F31" t="s">
        <v>27</v>
      </c>
      <c r="G31">
        <v>438</v>
      </c>
    </row>
    <row r="32" spans="1:12" x14ac:dyDescent="0.25">
      <c r="A32" t="s">
        <v>50</v>
      </c>
      <c r="B32" t="s">
        <v>14</v>
      </c>
      <c r="C32" t="s">
        <v>3</v>
      </c>
      <c r="D32" s="5">
        <v>79</v>
      </c>
      <c r="E32">
        <v>0</v>
      </c>
      <c r="F32" t="s">
        <v>25</v>
      </c>
      <c r="G32">
        <v>162</v>
      </c>
    </row>
    <row r="33" spans="1:7" x14ac:dyDescent="0.25">
      <c r="A33" t="s">
        <v>75</v>
      </c>
      <c r="B33" t="s">
        <v>70</v>
      </c>
      <c r="C33" t="s">
        <v>1</v>
      </c>
      <c r="D33" s="5">
        <v>47</v>
      </c>
      <c r="E33">
        <v>0</v>
      </c>
      <c r="F33" t="s">
        <v>29</v>
      </c>
      <c r="G33">
        <v>153</v>
      </c>
    </row>
    <row r="34" spans="1:7" x14ac:dyDescent="0.25">
      <c r="A34" t="s">
        <v>76</v>
      </c>
      <c r="B34" t="s">
        <v>44</v>
      </c>
      <c r="C34" t="s">
        <v>4</v>
      </c>
      <c r="D34" s="5">
        <v>72</v>
      </c>
      <c r="E34">
        <v>4</v>
      </c>
      <c r="F34" t="s">
        <v>29</v>
      </c>
      <c r="G34">
        <v>215</v>
      </c>
    </row>
    <row r="35" spans="1:7" x14ac:dyDescent="0.25">
      <c r="A35" t="s">
        <v>16</v>
      </c>
      <c r="B35" t="s">
        <v>77</v>
      </c>
      <c r="C35" t="s">
        <v>2</v>
      </c>
      <c r="D35" s="5">
        <v>66</v>
      </c>
      <c r="E35">
        <v>1</v>
      </c>
      <c r="F35" t="s">
        <v>25</v>
      </c>
      <c r="G35">
        <v>242</v>
      </c>
    </row>
    <row r="36" spans="1:7" x14ac:dyDescent="0.25">
      <c r="A36" t="s">
        <v>78</v>
      </c>
      <c r="B36" t="s">
        <v>79</v>
      </c>
      <c r="C36" t="s">
        <v>2</v>
      </c>
      <c r="D36" s="5">
        <v>75</v>
      </c>
      <c r="E36">
        <v>0</v>
      </c>
      <c r="F36" t="s">
        <v>28</v>
      </c>
      <c r="G36">
        <v>443</v>
      </c>
    </row>
    <row r="37" spans="1:7" x14ac:dyDescent="0.25">
      <c r="A37" t="s">
        <v>49</v>
      </c>
      <c r="B37" t="s">
        <v>62</v>
      </c>
      <c r="C37" t="s">
        <v>2</v>
      </c>
      <c r="D37" s="5">
        <v>94</v>
      </c>
      <c r="E37">
        <v>3</v>
      </c>
      <c r="F37" t="s">
        <v>25</v>
      </c>
      <c r="G37">
        <v>112</v>
      </c>
    </row>
    <row r="38" spans="1:7" x14ac:dyDescent="0.25">
      <c r="A38" t="s">
        <v>13</v>
      </c>
      <c r="B38" t="s">
        <v>40</v>
      </c>
      <c r="C38" t="s">
        <v>2</v>
      </c>
      <c r="D38" s="5">
        <v>79</v>
      </c>
      <c r="E38">
        <v>5</v>
      </c>
      <c r="F38" t="s">
        <v>26</v>
      </c>
      <c r="G38">
        <v>160</v>
      </c>
    </row>
    <row r="39" spans="1:7" x14ac:dyDescent="0.25">
      <c r="A39" t="s">
        <v>63</v>
      </c>
      <c r="B39" t="s">
        <v>40</v>
      </c>
      <c r="C39" t="s">
        <v>4</v>
      </c>
      <c r="D39" s="5">
        <v>75</v>
      </c>
      <c r="E39">
        <v>0</v>
      </c>
      <c r="F39" t="s">
        <v>27</v>
      </c>
      <c r="G39">
        <v>49</v>
      </c>
    </row>
    <row r="40" spans="1:7" x14ac:dyDescent="0.25">
      <c r="A40" t="s">
        <v>13</v>
      </c>
      <c r="B40" t="s">
        <v>6</v>
      </c>
      <c r="C40" t="s">
        <v>4</v>
      </c>
      <c r="D40" s="5">
        <v>80</v>
      </c>
      <c r="E40">
        <v>2</v>
      </c>
      <c r="F40" t="s">
        <v>25</v>
      </c>
      <c r="G40">
        <v>351</v>
      </c>
    </row>
    <row r="41" spans="1:7" x14ac:dyDescent="0.25">
      <c r="A41" t="s">
        <v>78</v>
      </c>
      <c r="B41" t="s">
        <v>40</v>
      </c>
      <c r="C41" t="s">
        <v>1</v>
      </c>
      <c r="D41" s="5">
        <v>72</v>
      </c>
      <c r="E41">
        <v>0</v>
      </c>
      <c r="F41" t="s">
        <v>26</v>
      </c>
      <c r="G41">
        <v>260</v>
      </c>
    </row>
    <row r="42" spans="1:7" x14ac:dyDescent="0.25">
      <c r="A42" t="s">
        <v>18</v>
      </c>
      <c r="B42" t="s">
        <v>66</v>
      </c>
      <c r="C42" t="s">
        <v>2</v>
      </c>
      <c r="D42" s="5">
        <v>91</v>
      </c>
      <c r="E42">
        <v>6</v>
      </c>
      <c r="F42" t="s">
        <v>29</v>
      </c>
      <c r="G42">
        <v>304</v>
      </c>
    </row>
    <row r="43" spans="1:7" x14ac:dyDescent="0.25">
      <c r="A43" t="s">
        <v>80</v>
      </c>
      <c r="B43" t="s">
        <v>37</v>
      </c>
      <c r="C43" t="s">
        <v>3</v>
      </c>
      <c r="D43" s="5">
        <v>80</v>
      </c>
      <c r="E43">
        <v>0</v>
      </c>
      <c r="F43" t="s">
        <v>27</v>
      </c>
      <c r="G43">
        <v>95</v>
      </c>
    </row>
    <row r="44" spans="1:7" x14ac:dyDescent="0.25">
      <c r="A44" t="s">
        <v>53</v>
      </c>
      <c r="B44" t="s">
        <v>65</v>
      </c>
      <c r="C44" t="s">
        <v>1</v>
      </c>
      <c r="D44" s="5">
        <v>65</v>
      </c>
      <c r="E44">
        <v>3</v>
      </c>
      <c r="F44" t="s">
        <v>25</v>
      </c>
      <c r="G44">
        <v>455</v>
      </c>
    </row>
    <row r="45" spans="1:7" x14ac:dyDescent="0.25">
      <c r="A45" t="s">
        <v>9</v>
      </c>
      <c r="B45" t="s">
        <v>81</v>
      </c>
      <c r="C45" t="s">
        <v>1</v>
      </c>
      <c r="D45" s="5">
        <v>88</v>
      </c>
      <c r="E45">
        <v>0</v>
      </c>
      <c r="F45" t="s">
        <v>25</v>
      </c>
      <c r="G45">
        <v>430</v>
      </c>
    </row>
    <row r="46" spans="1:7" x14ac:dyDescent="0.25">
      <c r="A46" t="s">
        <v>53</v>
      </c>
      <c r="B46" t="s">
        <v>43</v>
      </c>
      <c r="C46" t="s">
        <v>1</v>
      </c>
      <c r="D46" s="5">
        <v>89</v>
      </c>
      <c r="F46" t="s">
        <v>28</v>
      </c>
      <c r="G46">
        <v>66</v>
      </c>
    </row>
    <row r="47" spans="1:7" x14ac:dyDescent="0.25">
      <c r="A47" t="s">
        <v>59</v>
      </c>
      <c r="B47" t="s">
        <v>64</v>
      </c>
      <c r="C47" t="s">
        <v>2</v>
      </c>
      <c r="D47" s="5">
        <v>85</v>
      </c>
      <c r="E47">
        <v>0</v>
      </c>
      <c r="F47" t="s">
        <v>27</v>
      </c>
      <c r="G47">
        <v>427</v>
      </c>
    </row>
    <row r="48" spans="1:7" x14ac:dyDescent="0.25">
      <c r="A48" t="s">
        <v>33</v>
      </c>
      <c r="B48" t="s">
        <v>60</v>
      </c>
      <c r="C48" t="s">
        <v>2</v>
      </c>
      <c r="D48" s="5">
        <v>72</v>
      </c>
      <c r="E48">
        <v>0</v>
      </c>
      <c r="F48" t="s">
        <v>27</v>
      </c>
      <c r="G48">
        <v>481</v>
      </c>
    </row>
    <row r="49" spans="1:7" x14ac:dyDescent="0.25">
      <c r="A49" t="s">
        <v>8</v>
      </c>
      <c r="B49" t="s">
        <v>81</v>
      </c>
      <c r="C49" t="s">
        <v>4</v>
      </c>
      <c r="D49" s="5">
        <v>85</v>
      </c>
      <c r="E49">
        <v>0</v>
      </c>
      <c r="F49" t="s">
        <v>27</v>
      </c>
      <c r="G49">
        <v>184</v>
      </c>
    </row>
    <row r="50" spans="1:7" x14ac:dyDescent="0.25">
      <c r="A50" t="s">
        <v>56</v>
      </c>
      <c r="B50" t="s">
        <v>5</v>
      </c>
      <c r="C50" t="s">
        <v>3</v>
      </c>
      <c r="D50" s="5">
        <v>74</v>
      </c>
      <c r="E50">
        <v>4</v>
      </c>
      <c r="F50" t="s">
        <v>26</v>
      </c>
      <c r="G50">
        <v>318</v>
      </c>
    </row>
    <row r="51" spans="1:7" x14ac:dyDescent="0.25">
      <c r="A51" t="s">
        <v>35</v>
      </c>
      <c r="B51" t="s">
        <v>40</v>
      </c>
      <c r="C51" t="s">
        <v>2</v>
      </c>
      <c r="D51" s="5">
        <v>75</v>
      </c>
      <c r="F51" t="s">
        <v>27</v>
      </c>
      <c r="G51">
        <v>416</v>
      </c>
    </row>
    <row r="52" spans="1:7" x14ac:dyDescent="0.25">
      <c r="A52" t="s">
        <v>19</v>
      </c>
      <c r="B52" t="s">
        <v>37</v>
      </c>
      <c r="C52" t="s">
        <v>2</v>
      </c>
      <c r="D52" s="5">
        <v>79</v>
      </c>
      <c r="E52">
        <v>1</v>
      </c>
      <c r="F52" t="s">
        <v>26</v>
      </c>
      <c r="G52">
        <v>159</v>
      </c>
    </row>
    <row r="53" spans="1:7" x14ac:dyDescent="0.25">
      <c r="A53" t="s">
        <v>35</v>
      </c>
      <c r="B53" t="s">
        <v>70</v>
      </c>
      <c r="C53" t="s">
        <v>1</v>
      </c>
      <c r="D53" s="5">
        <v>64</v>
      </c>
      <c r="E53">
        <v>0</v>
      </c>
      <c r="F53" t="s">
        <v>25</v>
      </c>
      <c r="G53">
        <v>493</v>
      </c>
    </row>
    <row r="54" spans="1:7" x14ac:dyDescent="0.25">
      <c r="A54" t="s">
        <v>53</v>
      </c>
      <c r="B54" t="s">
        <v>61</v>
      </c>
      <c r="C54" t="s">
        <v>4</v>
      </c>
      <c r="D54" s="5">
        <v>73</v>
      </c>
      <c r="E54">
        <v>0</v>
      </c>
      <c r="F54" t="s">
        <v>28</v>
      </c>
      <c r="G54">
        <v>495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164A-702E-4A1C-BC72-5C11B681EA0D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32DD3-6C05-4837-B737-DF45B35EDC30}">
  <dimension ref="A1:D5"/>
  <sheetViews>
    <sheetView workbookViewId="0"/>
  </sheetViews>
  <sheetFormatPr defaultRowHeight="15" x14ac:dyDescent="0.25"/>
  <cols>
    <col min="1" max="1" width="6" bestFit="1" customWidth="1"/>
    <col min="2" max="2" width="12.5703125" customWidth="1"/>
    <col min="3" max="3" width="12.140625" bestFit="1" customWidth="1"/>
    <col min="4" max="4" width="11" bestFit="1" customWidth="1"/>
  </cols>
  <sheetData>
    <row r="1" spans="1:4" x14ac:dyDescent="0.25">
      <c r="A1" t="s">
        <v>83</v>
      </c>
      <c r="B1" t="s">
        <v>82</v>
      </c>
      <c r="C1" t="s">
        <v>84</v>
      </c>
      <c r="D1" t="s">
        <v>85</v>
      </c>
    </row>
    <row r="2" spans="1:4" x14ac:dyDescent="0.25">
      <c r="A2" t="s">
        <v>86</v>
      </c>
      <c r="B2" t="s">
        <v>1</v>
      </c>
      <c r="C2" t="s">
        <v>87</v>
      </c>
      <c r="D2" t="s">
        <v>88</v>
      </c>
    </row>
    <row r="3" spans="1:4" x14ac:dyDescent="0.25">
      <c r="A3" t="s">
        <v>89</v>
      </c>
      <c r="B3" t="s">
        <v>3</v>
      </c>
      <c r="C3" t="s">
        <v>57</v>
      </c>
      <c r="D3" t="s">
        <v>90</v>
      </c>
    </row>
    <row r="4" spans="1:4" x14ac:dyDescent="0.25">
      <c r="A4" t="s">
        <v>91</v>
      </c>
      <c r="B4" t="s">
        <v>4</v>
      </c>
      <c r="C4" t="s">
        <v>92</v>
      </c>
      <c r="D4" t="s">
        <v>93</v>
      </c>
    </row>
    <row r="5" spans="1:4" x14ac:dyDescent="0.25">
      <c r="A5" t="s">
        <v>94</v>
      </c>
      <c r="B5" t="s">
        <v>2</v>
      </c>
      <c r="C5" t="s">
        <v>95</v>
      </c>
      <c r="D5" t="s">
        <v>96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AC645-DF0E-4722-9D31-06BF783B7717}">
  <dimension ref="A1:D6"/>
  <sheetViews>
    <sheetView workbookViewId="0"/>
  </sheetViews>
  <sheetFormatPr defaultRowHeight="15" x14ac:dyDescent="0.25"/>
  <cols>
    <col min="1" max="1" width="9.85546875" customWidth="1"/>
    <col min="2" max="2" width="10.5703125" bestFit="1" customWidth="1"/>
    <col min="3" max="3" width="10.5703125" customWidth="1"/>
  </cols>
  <sheetData>
    <row r="1" spans="1:4" x14ac:dyDescent="0.25">
      <c r="A1" t="s">
        <v>24</v>
      </c>
      <c r="B1" t="s">
        <v>97</v>
      </c>
      <c r="C1" t="s">
        <v>98</v>
      </c>
      <c r="D1" t="s">
        <v>99</v>
      </c>
    </row>
    <row r="2" spans="1:4" x14ac:dyDescent="0.25">
      <c r="A2" t="s">
        <v>26</v>
      </c>
      <c r="B2">
        <v>23</v>
      </c>
      <c r="C2">
        <v>95</v>
      </c>
      <c r="D2" t="s">
        <v>100</v>
      </c>
    </row>
    <row r="3" spans="1:4" x14ac:dyDescent="0.25">
      <c r="A3" t="s">
        <v>28</v>
      </c>
      <c r="B3">
        <v>42</v>
      </c>
      <c r="C3">
        <v>67</v>
      </c>
      <c r="D3" t="s">
        <v>101</v>
      </c>
    </row>
    <row r="4" spans="1:4" x14ac:dyDescent="0.25">
      <c r="A4" t="s">
        <v>29</v>
      </c>
      <c r="B4">
        <v>44</v>
      </c>
      <c r="C4">
        <v>82</v>
      </c>
      <c r="D4" t="s">
        <v>101</v>
      </c>
    </row>
    <row r="5" spans="1:4" x14ac:dyDescent="0.25">
      <c r="A5" t="s">
        <v>25</v>
      </c>
      <c r="B5">
        <v>57</v>
      </c>
      <c r="C5">
        <v>49</v>
      </c>
      <c r="D5" t="s">
        <v>102</v>
      </c>
    </row>
    <row r="6" spans="1:4" x14ac:dyDescent="0.25">
      <c r="A6" t="s">
        <v>27</v>
      </c>
      <c r="B6">
        <v>38</v>
      </c>
      <c r="C6">
        <v>55</v>
      </c>
      <c r="D6" t="s">
        <v>101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9ee03e0-b78c-4998-8bf4-79b266b85105}" enabled="1" method="Standard" siteId="{723a5a87-f39a-4a22-9247-3fc240c0139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IntroMeme1</vt:lpstr>
      <vt:lpstr>Recap1</vt:lpstr>
      <vt:lpstr>Recap2</vt:lpstr>
      <vt:lpstr>Sheet1</vt:lpstr>
      <vt:lpstr>Meme2</vt:lpstr>
      <vt:lpstr>Sheet1B</vt:lpstr>
      <vt:lpstr>Meme3</vt:lpstr>
      <vt:lpstr>faculties</vt:lpstr>
      <vt:lpstr>creatures</vt:lpstr>
      <vt:lpstr>prizes</vt:lpstr>
      <vt:lpstr>Sheet1C</vt:lpstr>
      <vt:lpstr>products</vt:lpstr>
      <vt:lpstr>shipping</vt:lpstr>
      <vt:lpstr>Sheet3</vt:lpstr>
      <vt:lpstr>Recap1!ShippingBase</vt:lpstr>
      <vt:lpstr>Recap1!ShippingThreshold</vt:lpstr>
      <vt:lpstr>Recap2!StudentFaculty</vt:lpstr>
      <vt:lpstr>Recap2!StudentFinalGrade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Tompkins</dc:creator>
  <cp:lastModifiedBy>Dave Tompkins</cp:lastModifiedBy>
  <dcterms:created xsi:type="dcterms:W3CDTF">2025-06-23T14:36:23Z</dcterms:created>
  <dcterms:modified xsi:type="dcterms:W3CDTF">2026-06-04T13:42:54Z</dcterms:modified>
</cp:coreProperties>
</file>